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cigdansk-my.sharepoint.com/personal/dorota_gajda-kutowinska_gdansk_gda_pl/Documents/Pulpit/"/>
    </mc:Choice>
  </mc:AlternateContent>
  <xr:revisionPtr revIDLastSave="0" documentId="8_{36F8E3E1-B10E-47CA-9EC9-2105222A2A25}" xr6:coauthVersionLast="36" xr6:coauthVersionMax="36" xr10:uidLastSave="{00000000-0000-0000-0000-000000000000}"/>
  <bookViews>
    <workbookView xWindow="0" yWindow="0" windowWidth="28800" windowHeight="11625" tabRatio="564" activeTab="2" xr2:uid="{00000000-000D-0000-FFFF-FFFF00000000}"/>
  </bookViews>
  <sheets>
    <sheet name="Wypadki drogowe" sheetId="22" r:id="rId1"/>
    <sheet name="Pojazdy oraz wsk. motoryzacji" sheetId="23" r:id="rId2"/>
    <sheet name="Ruch rowerowy" sheetId="24" r:id="rId3"/>
  </sheets>
  <definedNames>
    <definedName name="_xlnm.Print_Area" localSheetId="1">'Pojazdy oraz wsk. motoryzacji'!$A$2:$S$116</definedName>
    <definedName name="_xlnm.Print_Area" localSheetId="2">'Ruch rowerowy'!$A$2:$S$58</definedName>
    <definedName name="_xlnm.Print_Area" localSheetId="0">'Wypadki drogowe'!$A$2:$AA$60</definedName>
  </definedNames>
  <calcPr calcId="191028"/>
</workbook>
</file>

<file path=xl/calcChain.xml><?xml version="1.0" encoding="utf-8"?>
<calcChain xmlns="http://schemas.openxmlformats.org/spreadsheetml/2006/main">
  <c r="R4" i="24" l="1"/>
  <c r="S4" i="24"/>
  <c r="R5" i="24"/>
  <c r="S5" i="24"/>
  <c r="R6" i="24"/>
  <c r="S6" i="24"/>
  <c r="R7" i="24"/>
  <c r="S7" i="24"/>
  <c r="R8" i="24"/>
  <c r="S8" i="24"/>
  <c r="R9" i="24"/>
  <c r="S9" i="24"/>
  <c r="R10" i="24"/>
  <c r="S10" i="24"/>
  <c r="R11" i="24"/>
  <c r="S11" i="24"/>
  <c r="R12" i="24"/>
  <c r="S12" i="24"/>
  <c r="R13" i="24"/>
  <c r="S13" i="24"/>
  <c r="R14" i="24"/>
  <c r="S14" i="24"/>
  <c r="R15" i="24"/>
  <c r="S15" i="24"/>
  <c r="R16" i="24"/>
  <c r="S16" i="24"/>
  <c r="K19" i="24"/>
  <c r="L19" i="24"/>
  <c r="M19" i="24"/>
  <c r="N19" i="24"/>
  <c r="O19" i="24"/>
  <c r="S51" i="24"/>
  <c r="S52" i="24"/>
  <c r="F53" i="24"/>
  <c r="G53" i="24"/>
  <c r="H53" i="24"/>
  <c r="I53" i="24"/>
  <c r="J53" i="24"/>
  <c r="K53" i="24"/>
  <c r="L53" i="24"/>
  <c r="M53" i="24"/>
  <c r="N53" i="24"/>
  <c r="O53" i="24"/>
  <c r="P53" i="24"/>
  <c r="S53" i="24"/>
  <c r="S54" i="24"/>
  <c r="S55" i="24"/>
  <c r="S56" i="24"/>
  <c r="S57" i="24"/>
  <c r="R4" i="23" l="1"/>
  <c r="C5" i="23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R5" i="23"/>
  <c r="R6" i="23"/>
  <c r="C7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R8" i="23"/>
  <c r="R9" i="23"/>
  <c r="R10" i="23"/>
  <c r="R11" i="23"/>
  <c r="R12" i="23"/>
  <c r="R13" i="23"/>
  <c r="R14" i="23"/>
  <c r="R15" i="23"/>
  <c r="R51" i="23"/>
  <c r="S51" i="23"/>
  <c r="R52" i="23"/>
  <c r="S52" i="23"/>
  <c r="R53" i="23"/>
  <c r="S53" i="23"/>
  <c r="R54" i="23"/>
  <c r="S54" i="23"/>
  <c r="R55" i="23"/>
  <c r="S55" i="23"/>
  <c r="R56" i="23"/>
  <c r="S56" i="23"/>
  <c r="R57" i="23"/>
  <c r="S57" i="23"/>
  <c r="R58" i="23"/>
  <c r="S58" i="23"/>
  <c r="R59" i="23"/>
  <c r="S59" i="23"/>
  <c r="AA27" i="22" l="1"/>
  <c r="AA26" i="22"/>
  <c r="Z27" i="22"/>
  <c r="Z26" i="22"/>
  <c r="AA23" i="22"/>
  <c r="Z23" i="22"/>
  <c r="AA22" i="22"/>
  <c r="Z22" i="22"/>
  <c r="AA19" i="22"/>
  <c r="AA20" i="22"/>
  <c r="AA21" i="22"/>
  <c r="AA18" i="22"/>
  <c r="Z19" i="22"/>
  <c r="Z20" i="22"/>
  <c r="Z21" i="22"/>
  <c r="Z18" i="22"/>
  <c r="AA16" i="22"/>
  <c r="Z16" i="22"/>
  <c r="AA11" i="22"/>
  <c r="AA12" i="22"/>
  <c r="AA13" i="22"/>
  <c r="AA14" i="22"/>
  <c r="AA15" i="22"/>
  <c r="AA10" i="22"/>
  <c r="Z11" i="22"/>
  <c r="Z12" i="22"/>
  <c r="Z13" i="22"/>
  <c r="Z14" i="22"/>
  <c r="Z15" i="22"/>
  <c r="Z10" i="22"/>
  <c r="AA9" i="22"/>
  <c r="Z9" i="22"/>
  <c r="AA7" i="22"/>
  <c r="AA6" i="22"/>
  <c r="Z7" i="22"/>
  <c r="Z6" i="22"/>
  <c r="AA5" i="22"/>
  <c r="AA4" i="22"/>
  <c r="Z5" i="22"/>
  <c r="Z4" i="22"/>
  <c r="E15" i="22" l="1"/>
  <c r="F15" i="22"/>
  <c r="G15" i="22"/>
  <c r="H15" i="22"/>
  <c r="I15" i="22"/>
  <c r="J15" i="22"/>
  <c r="K15" i="22"/>
  <c r="L15" i="22"/>
  <c r="M15" i="22"/>
  <c r="N15" i="22"/>
  <c r="O15" i="22"/>
  <c r="P15" i="22"/>
  <c r="Q15" i="22"/>
  <c r="R15" i="22"/>
  <c r="S15" i="22"/>
  <c r="T15" i="22"/>
  <c r="U15" i="22"/>
  <c r="V15" i="22"/>
  <c r="W15" i="22"/>
  <c r="D15" i="22"/>
</calcChain>
</file>

<file path=xl/sharedStrings.xml><?xml version="1.0" encoding="utf-8"?>
<sst xmlns="http://schemas.openxmlformats.org/spreadsheetml/2006/main" count="147" uniqueCount="92">
  <si>
    <t>Wypadki drogowe</t>
  </si>
  <si>
    <t>WYSZCZEGÓLNIENIE</t>
  </si>
  <si>
    <t>zmiana r/r %</t>
  </si>
  <si>
    <t>zmiana r/r liczba</t>
  </si>
  <si>
    <t>WYPADKI DROGOWE</t>
  </si>
  <si>
    <t>w tym:</t>
  </si>
  <si>
    <t>ofiary wypadków</t>
  </si>
  <si>
    <t>śmiertelne</t>
  </si>
  <si>
    <t>ranni</t>
  </si>
  <si>
    <t>sprawcy wypadków, w tym:</t>
  </si>
  <si>
    <t>kierujący</t>
  </si>
  <si>
    <t>samochodami osobowymi</t>
  </si>
  <si>
    <t>autobusami</t>
  </si>
  <si>
    <t>samochodami ciężarowymi</t>
  </si>
  <si>
    <t>motocyklami</t>
  </si>
  <si>
    <t>rowerami i motorowerami</t>
  </si>
  <si>
    <t>inni</t>
  </si>
  <si>
    <t>piesi</t>
  </si>
  <si>
    <t>ważniejsze przyczyny wypadków</t>
  </si>
  <si>
    <t>nieprzestrzeganie przepisów o ruchu drogowym przez kierujących pojazdami</t>
  </si>
  <si>
    <t>niedostosowanie prędkości do sytuacji w ruchu łącznie z przekraczaniem dozwolonej prędkości</t>
  </si>
  <si>
    <t>nieprzestrzeganie pierwszeństwa przejazdu</t>
  </si>
  <si>
    <t>nieprawidłowe wyprzedzanie, wymijanie, omijanie</t>
  </si>
  <si>
    <t>nietrzeźwi sprawcy wypadków</t>
  </si>
  <si>
    <t>-</t>
  </si>
  <si>
    <t>NIETRZEŹWI KIERUJĄCY</t>
  </si>
  <si>
    <t>ogółem</t>
  </si>
  <si>
    <t>na 10 tys. ludności</t>
  </si>
  <si>
    <t>Źródło: Opracowanie własne Referat Badań i Analiz Społeczno-Gospodarczych, UMG, na podstawie danych z Informatorów o sytuacji społeczno-gospodarczej Gdańska.</t>
  </si>
  <si>
    <t>Dane do legendy</t>
  </si>
  <si>
    <t>Ofiary wypadków</t>
  </si>
  <si>
    <t>Sprawcy wypadków: kierujący</t>
  </si>
  <si>
    <t>Sprawcy wypadków: piesi</t>
  </si>
  <si>
    <t>Źródło: Opracowanie własne na podstawie danych z Informatorów o sytuacji społeczno-gospodarczej Gdańska oraz Banku Danych Lokalnych, GUS.</t>
  </si>
  <si>
    <t>Źródło: Opracowanie własne na podstawie Banku Danych Lokalnych, GUS.</t>
  </si>
  <si>
    <t>POMORSKIE</t>
  </si>
  <si>
    <t>POLSKA</t>
  </si>
  <si>
    <t>Katowice</t>
  </si>
  <si>
    <t>Warszawa</t>
  </si>
  <si>
    <t>Poznań</t>
  </si>
  <si>
    <t>Wrocław</t>
  </si>
  <si>
    <t>Kraków</t>
  </si>
  <si>
    <t>Gdańsk</t>
  </si>
  <si>
    <t>Łódź</t>
  </si>
  <si>
    <t>Wskaźnik motoryzacji: samochody osobowe na 1000 mieszkańców</t>
  </si>
  <si>
    <t>Zmiana 2011-2021</t>
  </si>
  <si>
    <t>Zmiana r/r
2021/2020</t>
  </si>
  <si>
    <t>Wskaźnik motoryzacji: samochody osobowe na 1000 mieszkańców w wybranych miastach Polski</t>
  </si>
  <si>
    <t>Źródło: Opracowanie własne na podstawie danych z Wydziału Komunikacji Urzędu Miejskiego w Gdańsku.</t>
  </si>
  <si>
    <t>Liczba ludności</t>
  </si>
  <si>
    <t>Ciągniki balastowe</t>
  </si>
  <si>
    <t>Autobusy</t>
  </si>
  <si>
    <t>Ciągniki rolnicze</t>
  </si>
  <si>
    <t>Samochody specjalne</t>
  </si>
  <si>
    <t>Ciągniki siodłowe</t>
  </si>
  <si>
    <t>Motocykle</t>
  </si>
  <si>
    <t>Samochody ciężarowe</t>
  </si>
  <si>
    <t>na 1000 mieszk.</t>
  </si>
  <si>
    <t>Samochody osobowe</t>
  </si>
  <si>
    <r>
      <t xml:space="preserve">Liczba pojazdów
zarejestrowanych
</t>
    </r>
    <r>
      <rPr>
        <b/>
        <i/>
        <sz val="9"/>
        <color indexed="8"/>
        <rFont val="Calibri"/>
        <family val="2"/>
        <charset val="238"/>
        <scheme val="minor"/>
      </rPr>
      <t>w tym:</t>
    </r>
  </si>
  <si>
    <t xml:space="preserve">Zmiana r/r </t>
  </si>
  <si>
    <t>Liczba pojazdów zarejestrowanych w Gdańsku</t>
  </si>
  <si>
    <t>Źródło: Opracowanie własne Referat Badań i Analiz Społeczno-Gospodarczych, UMG na podstawie Banku Danych Lokalnych, GUS.</t>
  </si>
  <si>
    <t>w Gdańsku</t>
  </si>
  <si>
    <t>w województwie pomorskim</t>
  </si>
  <si>
    <t>Długość ścieżek rowerowych na 10 tys ludności (w km)</t>
  </si>
  <si>
    <t>Różnica w liczbach bezwzględnych</t>
  </si>
  <si>
    <t>Długość ścieżek rowerowych na 10 tys km² (w km)</t>
  </si>
  <si>
    <t>Różnica w p.p.</t>
  </si>
  <si>
    <t>Udział długości ścieżek rowerowych w Gdańsku w długości ścieżek rowerowych w województwie pomorskim (w %)</t>
  </si>
  <si>
    <t>Długość ścieżek rowerowych
(w km)</t>
  </si>
  <si>
    <t>Zmiana 2021/2020</t>
  </si>
  <si>
    <t>Ścieżki rowerowe w Gdańsku i województwie pomorskim</t>
  </si>
  <si>
    <t>Źródło: rowerowygdansk.pl / Referat Mobilności Aktywnej, Wydział Gospodarki Komunalnej, UMG.</t>
  </si>
  <si>
    <t>Źródło: Opracowanie własne na podstawie danych Referatu Mobilności Aktywnej, WGK, UMGx</t>
  </si>
  <si>
    <t>b.d.</t>
  </si>
  <si>
    <t>Liczba miejsc postojowych dla rowerów</t>
  </si>
  <si>
    <t>Ulice jednokierunkowe z dopuszczonym ruchem rowerów "pod prąd" - liczba ulic</t>
  </si>
  <si>
    <t>Ulice jednokierunkowe z dopuszczonym ruchem rowerów "pod prąd" - długość ulic (w km)</t>
  </si>
  <si>
    <t>% uspokojonych dróg publicznych</t>
  </si>
  <si>
    <t>ulice z uspokojonym ruchem o dopuszczalnej prędkości maksymalnej nie większej niż 30 km/h</t>
  </si>
  <si>
    <t>ciągi pieszo-jezdne</t>
  </si>
  <si>
    <t>pasy autobusowo-rowerowe</t>
  </si>
  <si>
    <t>chodniki z dopuszczonym ruchem rowerów</t>
  </si>
  <si>
    <t>pasy rowerowe w jezdni</t>
  </si>
  <si>
    <t>ciągi pieszo-rowerowe z pierwszeństwem pieszych</t>
  </si>
  <si>
    <t>wydzielone drogi dla rowerów</t>
  </si>
  <si>
    <t>w tym</t>
  </si>
  <si>
    <t>drogi rowerowe</t>
  </si>
  <si>
    <t>Łączna długość tras rowerowych (w km)</t>
  </si>
  <si>
    <t>Zmiana r/r</t>
  </si>
  <si>
    <t>Sieć tras rowerowych w Gdańsku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</si>
</sst>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\ _z_ł_-;\-* #,##0\ _z_ł_-;_-* &quot;-&quot;\ _z_ł_-;_-@_-"/>
    <numFmt numFmtId="164" formatCode="00\-000"/>
    <numFmt numFmtId="165" formatCode="#,##0.0"/>
    <numFmt numFmtId="166" formatCode="0.0"/>
    <numFmt numFmtId="167" formatCode="0.0%"/>
  </numFmts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9"/>
      <color indexed="8"/>
      <name val="Calibri"/>
      <family val="2"/>
      <charset val="238"/>
      <scheme val="minor"/>
    </font>
    <font>
      <i/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theme="1" tint="4.9989318521683403E-2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A082"/>
        <bgColor indexed="30"/>
      </patternFill>
    </fill>
    <fill>
      <patternFill patternType="solid">
        <fgColor rgb="FF87CFC1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FFF7"/>
        <bgColor indexed="64"/>
      </patternFill>
    </fill>
    <fill>
      <patternFill patternType="solid">
        <fgColor rgb="FF009E7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5FFF7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CAA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229">
    <xf numFmtId="0" fontId="0" fillId="0" borderId="0" xfId="0"/>
    <xf numFmtId="0" fontId="4" fillId="0" borderId="0" xfId="0" applyFont="1"/>
    <xf numFmtId="0" fontId="5" fillId="0" borderId="0" xfId="0" applyFont="1"/>
    <xf numFmtId="166" fontId="4" fillId="0" borderId="0" xfId="0" applyNumberFormat="1" applyFont="1"/>
    <xf numFmtId="0" fontId="8" fillId="2" borderId="4" xfId="1" applyNumberFormat="1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7" fontId="5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0" fontId="6" fillId="3" borderId="5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3" fontId="6" fillId="3" borderId="3" xfId="1" applyNumberFormat="1" applyFont="1" applyFill="1" applyBorder="1" applyAlignment="1" applyProtection="1">
      <alignment vertical="center"/>
    </xf>
    <xf numFmtId="0" fontId="6" fillId="3" borderId="7" xfId="1" applyNumberFormat="1" applyFont="1" applyFill="1" applyBorder="1" applyAlignment="1" applyProtection="1">
      <alignment vertical="center"/>
    </xf>
    <xf numFmtId="3" fontId="6" fillId="3" borderId="4" xfId="1" applyNumberFormat="1" applyFont="1" applyFill="1" applyBorder="1" applyAlignment="1" applyProtection="1">
      <alignment vertical="center"/>
    </xf>
    <xf numFmtId="164" fontId="5" fillId="4" borderId="7" xfId="1" applyNumberFormat="1" applyFont="1" applyFill="1" applyBorder="1" applyAlignment="1" applyProtection="1">
      <alignment horizontal="left" vertical="center"/>
    </xf>
    <xf numFmtId="0" fontId="5" fillId="3" borderId="7" xfId="1" applyNumberFormat="1" applyFont="1" applyFill="1" applyBorder="1" applyAlignment="1" applyProtection="1">
      <alignment vertical="center"/>
    </xf>
    <xf numFmtId="0" fontId="5" fillId="4" borderId="7" xfId="1" applyNumberFormat="1" applyFont="1" applyFill="1" applyBorder="1" applyAlignment="1" applyProtection="1">
      <alignment vertical="center"/>
    </xf>
    <xf numFmtId="3" fontId="5" fillId="0" borderId="4" xfId="1" applyNumberFormat="1" applyFont="1" applyFill="1" applyBorder="1" applyAlignment="1" applyProtection="1">
      <alignment vertical="center"/>
    </xf>
    <xf numFmtId="3" fontId="5" fillId="0" borderId="3" xfId="1" applyNumberFormat="1" applyFont="1" applyFill="1" applyBorder="1" applyAlignment="1" applyProtection="1">
      <alignment vertical="center"/>
    </xf>
    <xf numFmtId="3" fontId="5" fillId="0" borderId="6" xfId="1" applyNumberFormat="1" applyFont="1" applyFill="1" applyBorder="1" applyAlignment="1" applyProtection="1">
      <alignment vertical="center"/>
    </xf>
    <xf numFmtId="3" fontId="6" fillId="3" borderId="2" xfId="1" applyNumberFormat="1" applyFont="1" applyFill="1" applyBorder="1" applyAlignment="1" applyProtection="1">
      <alignment vertical="center"/>
    </xf>
    <xf numFmtId="3" fontId="6" fillId="3" borderId="5" xfId="1" applyNumberFormat="1" applyFont="1" applyFill="1" applyBorder="1" applyAlignment="1" applyProtection="1">
      <alignment vertical="center"/>
    </xf>
    <xf numFmtId="0" fontId="5" fillId="3" borderId="5" xfId="1" applyNumberFormat="1" applyFont="1" applyFill="1" applyBorder="1" applyAlignment="1" applyProtection="1">
      <alignment vertical="center"/>
    </xf>
    <xf numFmtId="3" fontId="5" fillId="3" borderId="2" xfId="1" applyNumberFormat="1" applyFont="1" applyFill="1" applyBorder="1" applyAlignment="1" applyProtection="1">
      <alignment vertical="center"/>
    </xf>
    <xf numFmtId="3" fontId="5" fillId="3" borderId="5" xfId="1" applyNumberFormat="1" applyFont="1" applyFill="1" applyBorder="1" applyAlignment="1" applyProtection="1">
      <alignment vertical="center"/>
    </xf>
    <xf numFmtId="3" fontId="5" fillId="3" borderId="7" xfId="1" applyNumberFormat="1" applyFont="1" applyFill="1" applyBorder="1" applyAlignment="1" applyProtection="1">
      <alignment vertical="center"/>
    </xf>
    <xf numFmtId="3" fontId="11" fillId="0" borderId="3" xfId="2" applyNumberFormat="1" applyFont="1" applyBorder="1" applyAlignment="1">
      <alignment vertical="center"/>
    </xf>
    <xf numFmtId="3" fontId="11" fillId="0" borderId="4" xfId="2" applyNumberFormat="1" applyFont="1" applyBorder="1" applyAlignment="1">
      <alignment vertical="center"/>
    </xf>
    <xf numFmtId="3" fontId="11" fillId="0" borderId="4" xfId="2" applyNumberFormat="1" applyFont="1" applyBorder="1" applyAlignment="1">
      <alignment horizontal="center" vertical="center"/>
    </xf>
    <xf numFmtId="165" fontId="11" fillId="0" borderId="4" xfId="2" applyNumberFormat="1" applyFont="1" applyBorder="1" applyAlignment="1">
      <alignment horizontal="center" vertical="center"/>
    </xf>
    <xf numFmtId="165" fontId="11" fillId="0" borderId="4" xfId="2" applyNumberFormat="1" applyFont="1" applyBorder="1" applyAlignment="1">
      <alignment vertical="center"/>
    </xf>
    <xf numFmtId="167" fontId="6" fillId="3" borderId="3" xfId="1" applyNumberFormat="1" applyFont="1" applyFill="1" applyBorder="1" applyAlignment="1" applyProtection="1">
      <alignment vertical="center"/>
    </xf>
    <xf numFmtId="0" fontId="12" fillId="0" borderId="0" xfId="0" applyFont="1" applyAlignment="1">
      <alignment vertical="center"/>
    </xf>
    <xf numFmtId="165" fontId="11" fillId="0" borderId="3" xfId="2" applyNumberFormat="1" applyFont="1" applyBorder="1" applyAlignment="1">
      <alignment vertical="center"/>
    </xf>
    <xf numFmtId="3" fontId="6" fillId="5" borderId="3" xfId="1" applyNumberFormat="1" applyFont="1" applyFill="1" applyBorder="1" applyAlignment="1" applyProtection="1">
      <alignment vertical="center"/>
    </xf>
    <xf numFmtId="3" fontId="6" fillId="5" borderId="4" xfId="1" applyNumberFormat="1" applyFont="1" applyFill="1" applyBorder="1" applyAlignment="1" applyProtection="1">
      <alignment vertical="center"/>
    </xf>
    <xf numFmtId="0" fontId="8" fillId="2" borderId="4" xfId="0" applyFont="1" applyFill="1" applyBorder="1" applyAlignment="1">
      <alignment horizontal="center" vertical="center"/>
    </xf>
    <xf numFmtId="0" fontId="10" fillId="3" borderId="5" xfId="1" applyNumberFormat="1" applyFont="1" applyFill="1" applyBorder="1" applyAlignment="1" applyProtection="1">
      <alignment horizontal="left" vertical="center"/>
    </xf>
    <xf numFmtId="3" fontId="11" fillId="0" borderId="2" xfId="2" applyNumberFormat="1" applyFont="1" applyBorder="1" applyAlignment="1">
      <alignment vertical="center"/>
    </xf>
    <xf numFmtId="3" fontId="4" fillId="0" borderId="0" xfId="0" applyNumberFormat="1" applyFont="1"/>
    <xf numFmtId="3" fontId="6" fillId="6" borderId="3" xfId="1" applyNumberFormat="1" applyFont="1" applyFill="1" applyBorder="1" applyAlignment="1" applyProtection="1">
      <alignment vertical="center"/>
    </xf>
    <xf numFmtId="3" fontId="13" fillId="0" borderId="0" xfId="0" applyNumberFormat="1" applyFont="1"/>
    <xf numFmtId="0" fontId="7" fillId="0" borderId="0" xfId="0" applyFont="1"/>
    <xf numFmtId="3" fontId="5" fillId="0" borderId="1" xfId="1" applyNumberFormat="1" applyFont="1" applyFill="1" applyBorder="1" applyAlignment="1" applyProtection="1">
      <alignment vertical="center"/>
    </xf>
    <xf numFmtId="167" fontId="6" fillId="3" borderId="3" xfId="0" applyNumberFormat="1" applyFont="1" applyFill="1" applyBorder="1" applyAlignment="1">
      <alignment vertical="center"/>
    </xf>
    <xf numFmtId="3" fontId="6" fillId="3" borderId="3" xfId="0" applyNumberFormat="1" applyFont="1" applyFill="1" applyBorder="1" applyAlignment="1">
      <alignment vertical="center"/>
    </xf>
    <xf numFmtId="167" fontId="6" fillId="5" borderId="3" xfId="0" applyNumberFormat="1" applyFont="1" applyFill="1" applyBorder="1" applyAlignment="1">
      <alignment vertical="center"/>
    </xf>
    <xf numFmtId="3" fontId="6" fillId="5" borderId="3" xfId="0" applyNumberFormat="1" applyFont="1" applyFill="1" applyBorder="1" applyAlignment="1">
      <alignment vertical="center"/>
    </xf>
    <xf numFmtId="0" fontId="5" fillId="4" borderId="4" xfId="1" applyNumberFormat="1" applyFont="1" applyFill="1" applyBorder="1" applyAlignment="1" applyProtection="1">
      <alignment vertical="center" wrapText="1"/>
    </xf>
    <xf numFmtId="3" fontId="11" fillId="0" borderId="3" xfId="2" applyNumberFormat="1" applyFont="1" applyBorder="1" applyAlignment="1">
      <alignment horizontal="center" vertical="center"/>
    </xf>
    <xf numFmtId="167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14" fillId="0" borderId="0" xfId="0" applyFont="1"/>
    <xf numFmtId="0" fontId="10" fillId="3" borderId="8" xfId="1" applyNumberFormat="1" applyFont="1" applyFill="1" applyBorder="1" applyAlignment="1" applyProtection="1">
      <alignment horizontal="left" vertical="center"/>
    </xf>
    <xf numFmtId="0" fontId="10" fillId="3" borderId="12" xfId="1" applyNumberFormat="1" applyFont="1" applyFill="1" applyBorder="1" applyAlignment="1" applyProtection="1">
      <alignment horizontal="left" vertical="center"/>
    </xf>
    <xf numFmtId="0" fontId="5" fillId="4" borderId="13" xfId="1" applyNumberFormat="1" applyFont="1" applyFill="1" applyBorder="1" applyAlignment="1" applyProtection="1">
      <alignment horizontal="center" vertical="center"/>
    </xf>
    <xf numFmtId="0" fontId="5" fillId="4" borderId="11" xfId="1" applyNumberFormat="1" applyFont="1" applyFill="1" applyBorder="1" applyAlignment="1" applyProtection="1">
      <alignment horizontal="center" vertical="center"/>
    </xf>
    <xf numFmtId="0" fontId="5" fillId="4" borderId="4" xfId="1" applyNumberFormat="1" applyFont="1" applyFill="1" applyBorder="1" applyAlignment="1" applyProtection="1">
      <alignment horizontal="center" vertical="center"/>
    </xf>
    <xf numFmtId="0" fontId="5" fillId="4" borderId="6" xfId="1" applyNumberFormat="1" applyFont="1" applyFill="1" applyBorder="1" applyAlignment="1" applyProtection="1">
      <alignment horizontal="center" vertical="center"/>
    </xf>
    <xf numFmtId="0" fontId="5" fillId="4" borderId="3" xfId="1" applyNumberFormat="1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0" fillId="3" borderId="2" xfId="1" applyNumberFormat="1" applyFont="1" applyFill="1" applyBorder="1" applyAlignment="1" applyProtection="1">
      <alignment horizontal="left" vertical="center"/>
    </xf>
    <xf numFmtId="0" fontId="10" fillId="3" borderId="5" xfId="1" applyNumberFormat="1" applyFont="1" applyFill="1" applyBorder="1" applyAlignment="1" applyProtection="1">
      <alignment horizontal="left" vertical="center"/>
    </xf>
    <xf numFmtId="0" fontId="5" fillId="4" borderId="2" xfId="1" applyNumberFormat="1" applyFont="1" applyFill="1" applyBorder="1" applyAlignment="1" applyProtection="1">
      <alignment horizontal="left" vertical="center" wrapText="1"/>
    </xf>
    <xf numFmtId="0" fontId="5" fillId="4" borderId="7" xfId="1" applyNumberFormat="1" applyFont="1" applyFill="1" applyBorder="1" applyAlignment="1" applyProtection="1">
      <alignment horizontal="left" vertical="center" wrapText="1"/>
    </xf>
    <xf numFmtId="0" fontId="5" fillId="4" borderId="8" xfId="1" applyNumberFormat="1" applyFont="1" applyFill="1" applyBorder="1" applyAlignment="1" applyProtection="1">
      <alignment horizontal="center" vertical="center"/>
    </xf>
    <xf numFmtId="0" fontId="5" fillId="4" borderId="9" xfId="1" applyNumberFormat="1" applyFont="1" applyFill="1" applyBorder="1" applyAlignment="1" applyProtection="1">
      <alignment horizontal="center" vertical="center"/>
    </xf>
    <xf numFmtId="0" fontId="5" fillId="4" borderId="10" xfId="1" applyNumberFormat="1" applyFont="1" applyFill="1" applyBorder="1" applyAlignment="1" applyProtection="1">
      <alignment horizontal="center" vertical="center"/>
    </xf>
    <xf numFmtId="0" fontId="5" fillId="4" borderId="1" xfId="1" applyNumberFormat="1" applyFont="1" applyFill="1" applyBorder="1" applyAlignment="1" applyProtection="1">
      <alignment horizontal="center" vertical="center"/>
    </xf>
    <xf numFmtId="0" fontId="6" fillId="5" borderId="2" xfId="1" applyNumberFormat="1" applyFont="1" applyFill="1" applyBorder="1" applyAlignment="1" applyProtection="1">
      <alignment horizontal="left" vertical="center"/>
    </xf>
    <xf numFmtId="0" fontId="6" fillId="5" borderId="7" xfId="1" applyNumberFormat="1" applyFont="1" applyFill="1" applyBorder="1" applyAlignment="1" applyProtection="1">
      <alignment horizontal="left" vertical="center"/>
    </xf>
    <xf numFmtId="166" fontId="15" fillId="7" borderId="4" xfId="0" applyNumberFormat="1" applyFont="1" applyFill="1" applyBorder="1" applyAlignment="1">
      <alignment vertical="center"/>
    </xf>
    <xf numFmtId="166" fontId="5" fillId="0" borderId="4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horizontal="right" vertical="center"/>
    </xf>
    <xf numFmtId="166" fontId="5" fillId="7" borderId="4" xfId="0" applyNumberFormat="1" applyFont="1" applyFill="1" applyBorder="1" applyAlignment="1">
      <alignment vertical="center"/>
    </xf>
    <xf numFmtId="0" fontId="5" fillId="8" borderId="7" xfId="0" applyFont="1" applyFill="1" applyBorder="1" applyAlignment="1">
      <alignment vertical="center"/>
    </xf>
    <xf numFmtId="0" fontId="5" fillId="8" borderId="11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166" fontId="15" fillId="7" borderId="6" xfId="0" applyNumberFormat="1" applyFont="1" applyFill="1" applyBorder="1" applyAlignment="1">
      <alignment vertical="center"/>
    </xf>
    <xf numFmtId="166" fontId="5" fillId="0" borderId="6" xfId="0" applyNumberFormat="1" applyFont="1" applyBorder="1" applyAlignment="1">
      <alignment horizontal="center" vertical="center"/>
    </xf>
    <xf numFmtId="166" fontId="5" fillId="0" borderId="6" xfId="0" applyNumberFormat="1" applyFont="1" applyBorder="1" applyAlignment="1">
      <alignment horizontal="right" vertical="center"/>
    </xf>
    <xf numFmtId="166" fontId="5" fillId="7" borderId="6" xfId="0" applyNumberFormat="1" applyFont="1" applyFill="1" applyBorder="1" applyAlignment="1">
      <alignment vertical="center"/>
    </xf>
    <xf numFmtId="0" fontId="5" fillId="8" borderId="14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vertical="center"/>
    </xf>
    <xf numFmtId="0" fontId="5" fillId="8" borderId="13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41" fontId="4" fillId="0" borderId="0" xfId="0" applyNumberFormat="1" applyFont="1"/>
    <xf numFmtId="0" fontId="4" fillId="0" borderId="0" xfId="0" applyFont="1" applyAlignment="1"/>
    <xf numFmtId="0" fontId="7" fillId="0" borderId="0" xfId="0" applyFont="1" applyAlignment="1"/>
    <xf numFmtId="41" fontId="7" fillId="0" borderId="0" xfId="0" applyNumberFormat="1" applyFont="1"/>
    <xf numFmtId="167" fontId="5" fillId="0" borderId="4" xfId="0" applyNumberFormat="1" applyFont="1" applyBorder="1" applyAlignment="1">
      <alignment horizontal="right" vertical="center" wrapText="1" indent="1"/>
    </xf>
    <xf numFmtId="3" fontId="16" fillId="0" borderId="15" xfId="0" applyNumberFormat="1" applyFont="1" applyBorder="1" applyAlignment="1">
      <alignment horizontal="right" vertical="center"/>
    </xf>
    <xf numFmtId="3" fontId="16" fillId="0" borderId="16" xfId="0" applyNumberFormat="1" applyFont="1" applyBorder="1" applyAlignment="1">
      <alignment horizontal="right" vertical="center"/>
    </xf>
    <xf numFmtId="41" fontId="17" fillId="8" borderId="17" xfId="0" applyNumberFormat="1" applyFont="1" applyFill="1" applyBorder="1" applyAlignment="1">
      <alignment horizontal="left" vertical="center" wrapText="1"/>
    </xf>
    <xf numFmtId="167" fontId="5" fillId="0" borderId="17" xfId="0" applyNumberFormat="1" applyFont="1" applyBorder="1" applyAlignment="1">
      <alignment horizontal="right" vertical="center" wrapText="1" indent="1"/>
    </xf>
    <xf numFmtId="41" fontId="5" fillId="0" borderId="18" xfId="0" applyNumberFormat="1" applyFont="1" applyBorder="1" applyAlignment="1">
      <alignment horizontal="right" vertical="center" wrapText="1"/>
    </xf>
    <xf numFmtId="41" fontId="5" fillId="0" borderId="18" xfId="0" applyNumberFormat="1" applyFont="1" applyBorder="1" applyAlignment="1">
      <alignment horizontal="right" vertical="center" wrapText="1" indent="1"/>
    </xf>
    <xf numFmtId="3" fontId="5" fillId="0" borderId="18" xfId="0" applyNumberFormat="1" applyFont="1" applyBorder="1" applyAlignment="1">
      <alignment horizontal="right" vertical="center" wrapText="1" indent="1"/>
    </xf>
    <xf numFmtId="0" fontId="11" fillId="8" borderId="17" xfId="0" applyFont="1" applyFill="1" applyBorder="1" applyAlignment="1">
      <alignment horizontal="left" vertical="center" wrapText="1"/>
    </xf>
    <xf numFmtId="1" fontId="4" fillId="0" borderId="0" xfId="0" applyNumberFormat="1" applyFont="1"/>
    <xf numFmtId="3" fontId="5" fillId="0" borderId="18" xfId="0" applyNumberFormat="1" applyFont="1" applyBorder="1" applyAlignment="1">
      <alignment horizontal="right" vertical="center" wrapText="1"/>
    </xf>
    <xf numFmtId="0" fontId="11" fillId="8" borderId="19" xfId="0" applyFont="1" applyFill="1" applyBorder="1" applyAlignment="1">
      <alignment horizontal="left" vertical="center" wrapText="1"/>
    </xf>
    <xf numFmtId="0" fontId="11" fillId="8" borderId="20" xfId="0" applyFont="1" applyFill="1" applyBorder="1" applyAlignment="1">
      <alignment horizontal="left" vertical="center" wrapText="1"/>
    </xf>
    <xf numFmtId="3" fontId="5" fillId="0" borderId="18" xfId="0" applyNumberFormat="1" applyFont="1" applyBorder="1" applyAlignment="1">
      <alignment horizontal="right" vertical="center" indent="1"/>
    </xf>
    <xf numFmtId="166" fontId="18" fillId="8" borderId="21" xfId="0" applyNumberFormat="1" applyFont="1" applyFill="1" applyBorder="1" applyAlignment="1">
      <alignment horizontal="right" vertical="center" wrapText="1"/>
    </xf>
    <xf numFmtId="166" fontId="18" fillId="8" borderId="21" xfId="0" applyNumberFormat="1" applyFont="1" applyFill="1" applyBorder="1" applyAlignment="1">
      <alignment horizontal="right" vertical="center" wrapText="1" indent="1"/>
    </xf>
    <xf numFmtId="0" fontId="19" fillId="8" borderId="17" xfId="0" applyFont="1" applyFill="1" applyBorder="1" applyAlignment="1">
      <alignment horizontal="left" vertical="center" wrapText="1" indent="1"/>
    </xf>
    <xf numFmtId="0" fontId="11" fillId="8" borderId="17" xfId="0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left" vertical="center" wrapText="1" indent="1"/>
    </xf>
    <xf numFmtId="0" fontId="18" fillId="8" borderId="17" xfId="0" applyFont="1" applyFill="1" applyBorder="1" applyAlignment="1">
      <alignment horizontal="left" vertical="center" wrapText="1" indent="1"/>
    </xf>
    <xf numFmtId="0" fontId="20" fillId="8" borderId="17" xfId="0" applyFont="1" applyFill="1" applyBorder="1" applyAlignment="1">
      <alignment horizontal="center" vertical="center" wrapText="1"/>
    </xf>
    <xf numFmtId="41" fontId="6" fillId="0" borderId="18" xfId="0" applyNumberFormat="1" applyFont="1" applyBorder="1" applyAlignment="1">
      <alignment horizontal="right" vertical="center" wrapText="1"/>
    </xf>
    <xf numFmtId="3" fontId="6" fillId="0" borderId="22" xfId="0" applyNumberFormat="1" applyFont="1" applyBorder="1" applyAlignment="1">
      <alignment horizontal="right" vertical="center" wrapText="1" indent="1"/>
    </xf>
    <xf numFmtId="0" fontId="20" fillId="8" borderId="17" xfId="0" applyFont="1" applyFill="1" applyBorder="1" applyAlignment="1">
      <alignment horizontal="left" vertical="center" wrapText="1" indent="1"/>
    </xf>
    <xf numFmtId="0" fontId="8" fillId="9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1" fontId="21" fillId="0" borderId="0" xfId="0" applyNumberFormat="1" applyFont="1" applyAlignment="1">
      <alignment vertical="center"/>
    </xf>
    <xf numFmtId="0" fontId="1" fillId="0" borderId="0" xfId="3"/>
    <xf numFmtId="0" fontId="22" fillId="0" borderId="0" xfId="3" applyFont="1" applyAlignment="1">
      <alignment horizontal="center" vertical="center"/>
    </xf>
    <xf numFmtId="0" fontId="22" fillId="0" borderId="12" xfId="3" applyFont="1" applyBorder="1" applyAlignment="1">
      <alignment horizontal="center" vertical="center"/>
    </xf>
    <xf numFmtId="0" fontId="7" fillId="0" borderId="0" xfId="3" applyFont="1" applyAlignment="1">
      <alignment horizontal="left" vertical="center"/>
    </xf>
    <xf numFmtId="0" fontId="23" fillId="7" borderId="3" xfId="3" applyFont="1" applyFill="1" applyBorder="1" applyAlignment="1">
      <alignment horizontal="center" vertical="center" wrapText="1"/>
    </xf>
    <xf numFmtId="166" fontId="5" fillId="10" borderId="17" xfId="3" applyNumberFormat="1" applyFont="1" applyFill="1" applyBorder="1" applyAlignment="1">
      <alignment horizontal="right" vertical="center"/>
    </xf>
    <xf numFmtId="165" fontId="15" fillId="0" borderId="7" xfId="3" applyNumberFormat="1" applyFont="1" applyBorder="1" applyAlignment="1">
      <alignment horizontal="right" vertical="center"/>
    </xf>
    <xf numFmtId="4" fontId="15" fillId="0" borderId="5" xfId="3" applyNumberFormat="1" applyFont="1" applyBorder="1" applyAlignment="1">
      <alignment vertical="center"/>
    </xf>
    <xf numFmtId="2" fontId="5" fillId="7" borderId="5" xfId="3" applyNumberFormat="1" applyFont="1" applyFill="1" applyBorder="1" applyAlignment="1">
      <alignment horizontal="right" vertical="center"/>
    </xf>
    <xf numFmtId="166" fontId="5" fillId="7" borderId="5" xfId="3" applyNumberFormat="1" applyFont="1" applyFill="1" applyBorder="1" applyAlignment="1">
      <alignment horizontal="right" vertical="center"/>
    </xf>
    <xf numFmtId="0" fontId="5" fillId="8" borderId="2" xfId="3" applyFont="1" applyFill="1" applyBorder="1" applyAlignment="1">
      <alignment horizontal="left" vertical="center"/>
    </xf>
    <xf numFmtId="0" fontId="5" fillId="8" borderId="7" xfId="3" applyFont="1" applyFill="1" applyBorder="1" applyAlignment="1">
      <alignment horizontal="left" vertical="center"/>
    </xf>
    <xf numFmtId="0" fontId="5" fillId="8" borderId="15" xfId="3" applyFont="1" applyFill="1" applyBorder="1" applyAlignment="1">
      <alignment horizontal="center" vertical="center" wrapText="1"/>
    </xf>
    <xf numFmtId="0" fontId="5" fillId="8" borderId="10" xfId="3" applyFont="1" applyFill="1" applyBorder="1" applyAlignment="1">
      <alignment horizontal="center" vertical="center" wrapText="1"/>
    </xf>
    <xf numFmtId="0" fontId="23" fillId="7" borderId="1" xfId="3" applyFont="1" applyFill="1" applyBorder="1" applyAlignment="1">
      <alignment horizontal="center" vertical="center" wrapText="1"/>
    </xf>
    <xf numFmtId="166" fontId="5" fillId="10" borderId="4" xfId="3" applyNumberFormat="1" applyFont="1" applyFill="1" applyBorder="1" applyAlignment="1">
      <alignment horizontal="right" vertical="center"/>
    </xf>
    <xf numFmtId="4" fontId="15" fillId="0" borderId="12" xfId="3" applyNumberFormat="1" applyFont="1" applyBorder="1" applyAlignment="1">
      <alignment vertical="center"/>
    </xf>
    <xf numFmtId="0" fontId="5" fillId="7" borderId="5" xfId="3" applyFont="1" applyFill="1" applyBorder="1" applyAlignment="1">
      <alignment horizontal="right" vertical="center"/>
    </xf>
    <xf numFmtId="0" fontId="5" fillId="8" borderId="12" xfId="3" applyFont="1" applyFill="1" applyBorder="1" applyAlignment="1">
      <alignment horizontal="center" vertical="center" wrapText="1"/>
    </xf>
    <xf numFmtId="0" fontId="5" fillId="8" borderId="8" xfId="3" applyFont="1" applyFill="1" applyBorder="1" applyAlignment="1">
      <alignment horizontal="center" vertical="center" wrapText="1"/>
    </xf>
    <xf numFmtId="165" fontId="15" fillId="0" borderId="12" xfId="3" applyNumberFormat="1" applyFont="1" applyBorder="1" applyAlignment="1">
      <alignment vertical="center"/>
    </xf>
    <xf numFmtId="165" fontId="5" fillId="7" borderId="15" xfId="3" applyNumberFormat="1" applyFont="1" applyFill="1" applyBorder="1" applyAlignment="1">
      <alignment horizontal="right" vertical="center"/>
    </xf>
    <xf numFmtId="165" fontId="5" fillId="7" borderId="5" xfId="3" applyNumberFormat="1" applyFont="1" applyFill="1" applyBorder="1" applyAlignment="1">
      <alignment horizontal="right" vertical="center"/>
    </xf>
    <xf numFmtId="0" fontId="23" fillId="7" borderId="6" xfId="3" applyFont="1" applyFill="1" applyBorder="1" applyAlignment="1">
      <alignment horizontal="center" vertical="center" wrapText="1"/>
    </xf>
    <xf numFmtId="0" fontId="23" fillId="7" borderId="7" xfId="3" applyFont="1" applyFill="1" applyBorder="1" applyAlignment="1">
      <alignment horizontal="center" vertical="center" wrapText="1"/>
    </xf>
    <xf numFmtId="166" fontId="5" fillId="7" borderId="12" xfId="3" applyNumberFormat="1" applyFont="1" applyFill="1" applyBorder="1" applyAlignment="1">
      <alignment horizontal="right" vertical="center"/>
    </xf>
    <xf numFmtId="0" fontId="5" fillId="8" borderId="5" xfId="3" applyFont="1" applyFill="1" applyBorder="1" applyAlignment="1">
      <alignment horizontal="center" vertical="center" wrapText="1"/>
    </xf>
    <xf numFmtId="0" fontId="5" fillId="8" borderId="2" xfId="3" applyFont="1" applyFill="1" applyBorder="1" applyAlignment="1">
      <alignment horizontal="center" vertical="center" wrapText="1"/>
    </xf>
    <xf numFmtId="167" fontId="5" fillId="0" borderId="0" xfId="3" applyNumberFormat="1" applyFont="1" applyAlignment="1">
      <alignment horizontal="right" vertical="center"/>
    </xf>
    <xf numFmtId="167" fontId="5" fillId="10" borderId="4" xfId="3" applyNumberFormat="1" applyFont="1" applyFill="1" applyBorder="1" applyAlignment="1">
      <alignment horizontal="right" vertical="center"/>
    </xf>
    <xf numFmtId="165" fontId="5" fillId="7" borderId="12" xfId="3" applyNumberFormat="1" applyFont="1" applyFill="1" applyBorder="1" applyAlignment="1">
      <alignment horizontal="right" vertical="center"/>
    </xf>
    <xf numFmtId="165" fontId="15" fillId="0" borderId="5" xfId="3" applyNumberFormat="1" applyFont="1" applyBorder="1" applyAlignment="1">
      <alignment vertical="center"/>
    </xf>
    <xf numFmtId="0" fontId="5" fillId="8" borderId="23" xfId="3" applyFont="1" applyFill="1" applyBorder="1" applyAlignment="1">
      <alignment horizontal="left" vertical="center"/>
    </xf>
    <xf numFmtId="0" fontId="5" fillId="8" borderId="24" xfId="3" applyFont="1" applyFill="1" applyBorder="1" applyAlignment="1">
      <alignment horizontal="left" vertical="center"/>
    </xf>
    <xf numFmtId="0" fontId="5" fillId="8" borderId="25" xfId="3" applyFont="1" applyFill="1" applyBorder="1" applyAlignment="1">
      <alignment horizontal="center" vertical="center" wrapText="1"/>
    </xf>
    <xf numFmtId="0" fontId="5" fillId="8" borderId="26" xfId="3" applyFont="1" applyFill="1" applyBorder="1" applyAlignment="1">
      <alignment horizontal="center" vertical="center" wrapText="1"/>
    </xf>
    <xf numFmtId="0" fontId="8" fillId="9" borderId="27" xfId="3" applyFont="1" applyFill="1" applyBorder="1" applyAlignment="1">
      <alignment horizontal="center" vertical="center" wrapText="1"/>
    </xf>
    <xf numFmtId="0" fontId="8" fillId="9" borderId="6" xfId="3" applyFont="1" applyFill="1" applyBorder="1" applyAlignment="1">
      <alignment horizontal="center" vertical="center" wrapText="1"/>
    </xf>
    <xf numFmtId="0" fontId="8" fillId="9" borderId="4" xfId="3" applyFont="1" applyFill="1" applyBorder="1" applyAlignment="1">
      <alignment horizontal="center" vertical="center" wrapText="1"/>
    </xf>
    <xf numFmtId="0" fontId="8" fillId="9" borderId="8" xfId="3" applyFont="1" applyFill="1" applyBorder="1" applyAlignment="1">
      <alignment horizontal="center" vertical="center"/>
    </xf>
    <xf numFmtId="0" fontId="8" fillId="9" borderId="6" xfId="3" applyFont="1" applyFill="1" applyBorder="1" applyAlignment="1">
      <alignment horizontal="center" vertical="center"/>
    </xf>
    <xf numFmtId="0" fontId="8" fillId="9" borderId="13" xfId="3" applyFont="1" applyFill="1" applyBorder="1" applyAlignment="1">
      <alignment horizontal="center" vertical="center"/>
    </xf>
    <xf numFmtId="0" fontId="8" fillId="9" borderId="28" xfId="3" applyFont="1" applyFill="1" applyBorder="1" applyAlignment="1">
      <alignment horizontal="center" vertical="center"/>
    </xf>
    <xf numFmtId="0" fontId="8" fillId="9" borderId="29" xfId="3" applyFont="1" applyFill="1" applyBorder="1" applyAlignment="1">
      <alignment horizontal="center" vertical="center"/>
    </xf>
    <xf numFmtId="0" fontId="12" fillId="0" borderId="0" xfId="3" applyFont="1" applyAlignment="1">
      <alignment vertical="center"/>
    </xf>
    <xf numFmtId="0" fontId="4" fillId="0" borderId="0" xfId="3" applyFont="1"/>
    <xf numFmtId="0" fontId="7" fillId="0" borderId="0" xfId="3" applyFont="1"/>
    <xf numFmtId="0" fontId="7" fillId="0" borderId="0" xfId="3" applyFont="1" applyAlignment="1">
      <alignment vertical="center"/>
    </xf>
    <xf numFmtId="0" fontId="4" fillId="0" borderId="30" xfId="3" applyFont="1" applyBorder="1"/>
    <xf numFmtId="0" fontId="12" fillId="0" borderId="0" xfId="3" applyFont="1"/>
    <xf numFmtId="167" fontId="24" fillId="0" borderId="0" xfId="3" applyNumberFormat="1" applyFont="1"/>
    <xf numFmtId="0" fontId="6" fillId="11" borderId="0" xfId="3" applyFont="1" applyFill="1" applyAlignment="1">
      <alignment vertical="center" wrapText="1"/>
    </xf>
    <xf numFmtId="0" fontId="6" fillId="11" borderId="4" xfId="3" applyFont="1" applyFill="1" applyBorder="1" applyAlignment="1">
      <alignment vertical="center" wrapText="1"/>
    </xf>
    <xf numFmtId="0" fontId="6" fillId="11" borderId="4" xfId="3" applyFont="1" applyFill="1" applyBorder="1" applyAlignment="1">
      <alignment horizontal="right" vertical="center"/>
    </xf>
    <xf numFmtId="0" fontId="5" fillId="11" borderId="4" xfId="3" applyFont="1" applyFill="1" applyBorder="1" applyAlignment="1">
      <alignment horizontal="right" vertical="center"/>
    </xf>
    <xf numFmtId="0" fontId="1" fillId="0" borderId="0" xfId="3" applyAlignment="1">
      <alignment vertical="center"/>
    </xf>
    <xf numFmtId="167" fontId="1" fillId="0" borderId="0" xfId="3" applyNumberFormat="1" applyAlignment="1">
      <alignment vertical="center"/>
    </xf>
    <xf numFmtId="167" fontId="4" fillId="0" borderId="0" xfId="3" applyNumberFormat="1" applyFont="1" applyAlignment="1">
      <alignment vertical="center"/>
    </xf>
    <xf numFmtId="1" fontId="5" fillId="0" borderId="31" xfId="3" applyNumberFormat="1" applyFont="1" applyBorder="1" applyAlignment="1">
      <alignment vertical="center"/>
    </xf>
    <xf numFmtId="3" fontId="5" fillId="0" borderId="31" xfId="3" applyNumberFormat="1" applyFont="1" applyBorder="1" applyAlignment="1">
      <alignment vertical="center"/>
    </xf>
    <xf numFmtId="3" fontId="5" fillId="0" borderId="15" xfId="3" applyNumberFormat="1" applyFont="1" applyBorder="1" applyAlignment="1">
      <alignment vertical="center"/>
    </xf>
    <xf numFmtId="3" fontId="5" fillId="0" borderId="5" xfId="3" applyNumberFormat="1" applyFont="1" applyBorder="1" applyAlignment="1">
      <alignment vertical="center"/>
    </xf>
    <xf numFmtId="0" fontId="5" fillId="0" borderId="5" xfId="3" applyFont="1" applyBorder="1" applyAlignment="1">
      <alignment horizontal="center" vertical="center"/>
    </xf>
    <xf numFmtId="0" fontId="5" fillId="12" borderId="17" xfId="3" applyFont="1" applyFill="1" applyBorder="1" applyAlignment="1">
      <alignment horizontal="left" vertical="center"/>
    </xf>
    <xf numFmtId="166" fontId="5" fillId="0" borderId="31" xfId="3" applyNumberFormat="1" applyFont="1" applyBorder="1" applyAlignment="1">
      <alignment vertical="center"/>
    </xf>
    <xf numFmtId="1" fontId="5" fillId="0" borderId="0" xfId="3" applyNumberFormat="1" applyFont="1" applyAlignment="1">
      <alignment vertical="center"/>
    </xf>
    <xf numFmtId="1" fontId="5" fillId="0" borderId="15" xfId="3" applyNumberFormat="1" applyFont="1" applyBorder="1" applyAlignment="1">
      <alignment vertical="center"/>
    </xf>
    <xf numFmtId="166" fontId="5" fillId="0" borderId="5" xfId="3" applyNumberFormat="1" applyFont="1" applyBorder="1" applyAlignment="1">
      <alignment horizontal="right" vertical="center"/>
    </xf>
    <xf numFmtId="0" fontId="5" fillId="12" borderId="7" xfId="3" applyFont="1" applyFill="1" applyBorder="1" applyAlignment="1">
      <alignment horizontal="left" vertical="center" wrapText="1"/>
    </xf>
    <xf numFmtId="0" fontId="5" fillId="12" borderId="5" xfId="3" applyFont="1" applyFill="1" applyBorder="1" applyAlignment="1">
      <alignment horizontal="left" vertical="center" wrapText="1"/>
    </xf>
    <xf numFmtId="0" fontId="5" fillId="12" borderId="2" xfId="3" applyFont="1" applyFill="1" applyBorder="1" applyAlignment="1">
      <alignment horizontal="left" vertical="center" wrapText="1"/>
    </xf>
    <xf numFmtId="166" fontId="5" fillId="0" borderId="15" xfId="3" applyNumberFormat="1" applyFont="1" applyBorder="1" applyAlignment="1">
      <alignment vertical="center"/>
    </xf>
    <xf numFmtId="166" fontId="5" fillId="0" borderId="0" xfId="3" applyNumberFormat="1" applyFont="1" applyAlignment="1">
      <alignment vertical="center"/>
    </xf>
    <xf numFmtId="0" fontId="5" fillId="12" borderId="32" xfId="3" applyFont="1" applyFill="1" applyBorder="1" applyAlignment="1">
      <alignment horizontal="left" vertical="center"/>
    </xf>
    <xf numFmtId="167" fontId="25" fillId="0" borderId="33" xfId="3" applyNumberFormat="1" applyFont="1" applyBorder="1" applyAlignment="1">
      <alignment vertical="center"/>
    </xf>
    <xf numFmtId="166" fontId="5" fillId="0" borderId="33" xfId="3" applyNumberFormat="1" applyFont="1" applyBorder="1" applyAlignment="1">
      <alignment vertical="center"/>
    </xf>
    <xf numFmtId="166" fontId="5" fillId="0" borderId="34" xfId="3" applyNumberFormat="1" applyFont="1" applyBorder="1" applyAlignment="1">
      <alignment vertical="center"/>
    </xf>
    <xf numFmtId="0" fontId="5" fillId="13" borderId="35" xfId="3" applyFont="1" applyFill="1" applyBorder="1" applyAlignment="1">
      <alignment horizontal="left" vertical="center" wrapText="1"/>
    </xf>
    <xf numFmtId="0" fontId="5" fillId="13" borderId="30" xfId="3" applyFont="1" applyFill="1" applyBorder="1" applyAlignment="1">
      <alignment horizontal="left" vertical="center" wrapText="1"/>
    </xf>
    <xf numFmtId="0" fontId="5" fillId="13" borderId="8" xfId="3" applyFont="1" applyFill="1" applyBorder="1" applyAlignment="1">
      <alignment horizontal="left" vertical="center" wrapText="1"/>
    </xf>
    <xf numFmtId="0" fontId="5" fillId="8" borderId="1" xfId="3" applyFont="1" applyFill="1" applyBorder="1" applyAlignment="1">
      <alignment horizontal="center" vertical="center"/>
    </xf>
    <xf numFmtId="167" fontId="25" fillId="0" borderId="36" xfId="3" applyNumberFormat="1" applyFont="1" applyBorder="1" applyAlignment="1">
      <alignment vertical="center"/>
    </xf>
    <xf numFmtId="166" fontId="5" fillId="0" borderId="36" xfId="3" applyNumberFormat="1" applyFont="1" applyBorder="1" applyAlignment="1">
      <alignment vertical="center"/>
    </xf>
    <xf numFmtId="166" fontId="5" fillId="0" borderId="30" xfId="3" applyNumberFormat="1" applyFont="1" applyBorder="1" applyAlignment="1">
      <alignment vertical="center"/>
    </xf>
    <xf numFmtId="166" fontId="5" fillId="0" borderId="5" xfId="3" applyNumberFormat="1" applyFont="1" applyBorder="1" applyAlignment="1">
      <alignment vertical="center"/>
    </xf>
    <xf numFmtId="0" fontId="5" fillId="13" borderId="7" xfId="3" applyFont="1" applyFill="1" applyBorder="1" applyAlignment="1">
      <alignment horizontal="left" vertical="center"/>
    </xf>
    <xf numFmtId="0" fontId="5" fillId="13" borderId="5" xfId="3" applyFont="1" applyFill="1" applyBorder="1" applyAlignment="1">
      <alignment horizontal="left" vertical="center"/>
    </xf>
    <xf numFmtId="0" fontId="5" fillId="13" borderId="2" xfId="3" applyFont="1" applyFill="1" applyBorder="1" applyAlignment="1">
      <alignment horizontal="left" vertical="center"/>
    </xf>
    <xf numFmtId="166" fontId="7" fillId="0" borderId="36" xfId="3" applyNumberFormat="1" applyFont="1" applyBorder="1" applyAlignment="1">
      <alignment vertical="center"/>
    </xf>
    <xf numFmtId="166" fontId="7" fillId="0" borderId="5" xfId="3" applyNumberFormat="1" applyFont="1" applyBorder="1" applyAlignment="1">
      <alignment vertical="center"/>
    </xf>
    <xf numFmtId="166" fontId="7" fillId="0" borderId="5" xfId="3" applyNumberFormat="1" applyFont="1" applyBorder="1" applyAlignment="1">
      <alignment horizontal="right" vertical="center"/>
    </xf>
    <xf numFmtId="0" fontId="23" fillId="8" borderId="7" xfId="3" applyFont="1" applyFill="1" applyBorder="1" applyAlignment="1">
      <alignment horizontal="left" vertical="center"/>
    </xf>
    <xf numFmtId="0" fontId="23" fillId="8" borderId="5" xfId="3" applyFont="1" applyFill="1" applyBorder="1" applyAlignment="1">
      <alignment horizontal="left" vertical="center"/>
    </xf>
    <xf numFmtId="0" fontId="23" fillId="8" borderId="2" xfId="3" applyFont="1" applyFill="1" applyBorder="1" applyAlignment="1">
      <alignment horizontal="left" vertical="center"/>
    </xf>
    <xf numFmtId="0" fontId="5" fillId="8" borderId="3" xfId="3" applyFont="1" applyFill="1" applyBorder="1" applyAlignment="1">
      <alignment horizontal="center" vertical="center"/>
    </xf>
    <xf numFmtId="0" fontId="5" fillId="8" borderId="6" xfId="3" applyFont="1" applyFill="1" applyBorder="1" applyAlignment="1">
      <alignment horizontal="center" vertical="center"/>
    </xf>
    <xf numFmtId="166" fontId="1" fillId="0" borderId="0" xfId="3" applyNumberFormat="1" applyAlignment="1">
      <alignment vertical="center"/>
    </xf>
    <xf numFmtId="165" fontId="1" fillId="0" borderId="0" xfId="3" applyNumberFormat="1" applyAlignment="1">
      <alignment vertical="center"/>
    </xf>
    <xf numFmtId="9" fontId="0" fillId="0" borderId="0" xfId="4" applyFont="1" applyAlignment="1">
      <alignment vertical="center"/>
    </xf>
    <xf numFmtId="167" fontId="26" fillId="13" borderId="0" xfId="3" applyNumberFormat="1" applyFont="1" applyFill="1" applyAlignment="1">
      <alignment vertical="center"/>
    </xf>
    <xf numFmtId="166" fontId="10" fillId="13" borderId="0" xfId="3" applyNumberFormat="1" applyFont="1" applyFill="1" applyAlignment="1">
      <alignment vertical="center"/>
    </xf>
    <xf numFmtId="166" fontId="10" fillId="13" borderId="15" xfId="3" applyNumberFormat="1" applyFont="1" applyFill="1" applyBorder="1" applyAlignment="1">
      <alignment vertical="center"/>
    </xf>
    <xf numFmtId="166" fontId="10" fillId="13" borderId="5" xfId="3" applyNumberFormat="1" applyFont="1" applyFill="1" applyBorder="1" applyAlignment="1">
      <alignment vertical="center"/>
    </xf>
    <xf numFmtId="0" fontId="10" fillId="13" borderId="17" xfId="3" applyFont="1" applyFill="1" applyBorder="1" applyAlignment="1">
      <alignment horizontal="left" vertical="center"/>
    </xf>
    <xf numFmtId="0" fontId="8" fillId="9" borderId="37" xfId="3" applyFont="1" applyFill="1" applyBorder="1" applyAlignment="1">
      <alignment horizontal="center" vertical="center" wrapText="1"/>
    </xf>
    <xf numFmtId="0" fontId="8" fillId="9" borderId="37" xfId="3" applyFont="1" applyFill="1" applyBorder="1" applyAlignment="1">
      <alignment horizontal="center" vertical="center"/>
    </xf>
    <xf numFmtId="0" fontId="8" fillId="9" borderId="35" xfId="3" applyFont="1" applyFill="1" applyBorder="1" applyAlignment="1">
      <alignment horizontal="center" vertical="center"/>
    </xf>
    <xf numFmtId="166" fontId="4" fillId="0" borderId="0" xfId="3" applyNumberFormat="1" applyFont="1"/>
  </cellXfs>
  <cellStyles count="5">
    <cellStyle name="Normalny" xfId="0" builtinId="0"/>
    <cellStyle name="Normalny 2" xfId="2" xr:uid="{00000000-0005-0000-0000-000001000000}"/>
    <cellStyle name="Normalny 3" xfId="3" xr:uid="{B72461D9-D96E-40DA-9386-E0234A701225}"/>
    <cellStyle name="Normalny_Arkusz1" xfId="1" xr:uid="{00000000-0005-0000-0000-000002000000}"/>
    <cellStyle name="Procentowy 2" xfId="4" xr:uid="{FFB1D398-D9EE-4376-9558-75AF8D210F3C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DEE9FA"/>
      <rgbColor rgb="008FB4FF"/>
      <rgbColor rgb="00CCFFFF"/>
      <rgbColor rgb="00660066"/>
      <rgbColor rgb="00FF8080"/>
      <rgbColor rgb="000066CC"/>
      <rgbColor rgb="00CCCCFF"/>
      <rgbColor rgb="00075297"/>
      <rgbColor rgb="00CDE0FB"/>
      <rgbColor rgb="00FFFF00"/>
      <rgbColor rgb="0000FFFF"/>
      <rgbColor rgb="00800080"/>
      <rgbColor rgb="00800000"/>
      <rgbColor rgb="00008080"/>
      <rgbColor rgb="0033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3C384"/>
      <color rgb="FF87CFC1"/>
      <color rgb="FFD73533"/>
      <color rgb="FF50B9A5"/>
      <color rgb="FF00A0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0">
                <a:solidFill>
                  <a:schemeClr val="tx1">
                    <a:lumMod val="95000"/>
                    <a:lumOff val="5000"/>
                  </a:schemeClr>
                </a:solidFill>
              </a:rPr>
              <a:t>Wypadki drogowe,</a:t>
            </a:r>
            <a:r>
              <a:rPr lang="pl-PL" sz="1400" b="0" baseline="0">
                <a:solidFill>
                  <a:schemeClr val="tx1">
                    <a:lumMod val="95000"/>
                    <a:lumOff val="5000"/>
                  </a:schemeClr>
                </a:solidFill>
              </a:rPr>
              <a:t> ofiary wypadków oraz sprawcy wypadków w Gdańsku</a:t>
            </a:r>
            <a:endParaRPr lang="en-US" sz="1400" b="0">
              <a:solidFill>
                <a:schemeClr val="tx1">
                  <a:lumMod val="95000"/>
                  <a:lumOff val="5000"/>
                </a:schemeClr>
              </a:solidFill>
            </a:endParaRPr>
          </a:p>
        </c:rich>
      </c:tx>
      <c:layout>
        <c:manualLayout>
          <c:xMode val="edge"/>
          <c:yMode val="edge"/>
          <c:x val="0.26103679918730011"/>
          <c:y val="3.5961440425152258E-2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8757966580818586E-2"/>
          <c:y val="0.13827704870224555"/>
          <c:w val="0.7410459188660623"/>
          <c:h val="0.79920361665818396"/>
        </c:manualLayout>
      </c:layout>
      <c:lineChart>
        <c:grouping val="standard"/>
        <c:varyColors val="0"/>
        <c:ser>
          <c:idx val="1"/>
          <c:order val="0"/>
          <c:tx>
            <c:strRef>
              <c:f>'Wypadki drogowe'!$C$33</c:f>
              <c:strCache>
                <c:ptCount val="1"/>
                <c:pt idx="0">
                  <c:v>Wypadki drogowe</c:v>
                </c:pt>
              </c:strCache>
            </c:strRef>
          </c:tx>
          <c:spPr>
            <a:ln w="47625" cap="rnd" cmpd="sng" algn="ctr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 cap="flat" cmpd="sng" algn="ctr">
                <a:solidFill>
                  <a:srgbClr val="00A082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77357079771361E-2"/>
                  <c:y val="-7.4550063371356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7A-4566-AC54-BD734C01B946}"/>
                </c:ext>
              </c:extLst>
            </c:dLbl>
            <c:dLbl>
              <c:idx val="1"/>
              <c:layout>
                <c:manualLayout>
                  <c:x val="-4.7918617581936475E-2"/>
                  <c:y val="-7.9619771863117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7A-4566-AC54-BD734C01B946}"/>
                </c:ext>
              </c:extLst>
            </c:dLbl>
            <c:dLbl>
              <c:idx val="2"/>
              <c:layout>
                <c:manualLayout>
                  <c:x val="-5.5487208683736564E-2"/>
                  <c:y val="-3.9062103929024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7A-4566-AC54-BD734C01B946}"/>
                </c:ext>
              </c:extLst>
            </c:dLbl>
            <c:dLbl>
              <c:idx val="3"/>
              <c:layout>
                <c:manualLayout>
                  <c:x val="-4.7918617581936454E-2"/>
                  <c:y val="-5.9340937896071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7A-4566-AC54-BD734C01B946}"/>
                </c:ext>
              </c:extLst>
            </c:dLbl>
            <c:dLbl>
              <c:idx val="4"/>
              <c:layout>
                <c:manualLayout>
                  <c:x val="-4.5395753881336411E-2"/>
                  <c:y val="-5.934093789607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7A-4566-AC54-BD734C01B946}"/>
                </c:ext>
              </c:extLst>
            </c:dLbl>
            <c:dLbl>
              <c:idx val="5"/>
              <c:layout>
                <c:manualLayout>
                  <c:x val="-3.0258571677736146E-2"/>
                  <c:y val="-6.6945500633713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7A-4566-AC54-BD734C01B946}"/>
                </c:ext>
              </c:extLst>
            </c:dLbl>
            <c:dLbl>
              <c:idx val="6"/>
              <c:layout>
                <c:manualLayout>
                  <c:x val="-5.1702913132836564E-2"/>
                  <c:y val="-6.6945500633713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7A-4566-AC54-BD734C01B946}"/>
                </c:ext>
              </c:extLst>
            </c:dLbl>
            <c:dLbl>
              <c:idx val="8"/>
              <c:layout>
                <c:manualLayout>
                  <c:x val="-2.7735707977136148E-2"/>
                  <c:y val="4.2053231939163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7A-4566-AC54-BD734C01B946}"/>
                </c:ext>
              </c:extLst>
            </c:dLbl>
            <c:dLbl>
              <c:idx val="9"/>
              <c:layout>
                <c:manualLayout>
                  <c:x val="-3.9921139651034311E-2"/>
                  <c:y val="-4.920152091254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67A-4566-AC54-BD734C01B946}"/>
                </c:ext>
              </c:extLst>
            </c:dLbl>
            <c:dLbl>
              <c:idx val="10"/>
              <c:layout>
                <c:manualLayout>
                  <c:x val="-2.7306821148034094E-2"/>
                  <c:y val="-6.4410646387832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7A-4566-AC54-BD734C01B946}"/>
                </c:ext>
              </c:extLst>
            </c:dLbl>
            <c:dLbl>
              <c:idx val="11"/>
              <c:layout>
                <c:manualLayout>
                  <c:x val="4.4467955856639362E-4"/>
                  <c:y val="-5.427122940430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67A-4566-AC54-BD734C01B946}"/>
                </c:ext>
              </c:extLst>
            </c:dLbl>
            <c:dLbl>
              <c:idx val="12"/>
              <c:layout>
                <c:manualLayout>
                  <c:x val="2.5386564300644305E-3"/>
                  <c:y val="-8.7224334600760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67A-4566-AC54-BD734C01B946}"/>
                </c:ext>
              </c:extLst>
            </c:dLbl>
            <c:dLbl>
              <c:idx val="13"/>
              <c:layout>
                <c:manualLayout>
                  <c:x val="-1.7644253174736016E-2"/>
                  <c:y val="-4.159695817490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67A-4566-AC54-BD734C01B946}"/>
                </c:ext>
              </c:extLst>
            </c:dLbl>
            <c:dLbl>
              <c:idx val="14"/>
              <c:layout>
                <c:manualLayout>
                  <c:x val="-6.2913665220357242E-3"/>
                  <c:y val="-4.6666666666666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67A-4566-AC54-BD734C01B946}"/>
                </c:ext>
              </c:extLst>
            </c:dLbl>
            <c:dLbl>
              <c:idx val="15"/>
              <c:layout>
                <c:manualLayout>
                  <c:x val="-8.8142302226358622E-3"/>
                  <c:y val="-4.6666666666666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67A-4566-AC54-BD734C01B946}"/>
                </c:ext>
              </c:extLst>
            </c:dLbl>
            <c:dLbl>
              <c:idx val="17"/>
              <c:layout>
                <c:manualLayout>
                  <c:x val="-1.5290185280829437E-3"/>
                  <c:y val="-4.5505838702036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67A-4566-AC54-BD734C01B946}"/>
                </c:ext>
              </c:extLst>
            </c:dLbl>
            <c:dLbl>
              <c:idx val="18"/>
              <c:layout>
                <c:manualLayout>
                  <c:x val="-1.0160460385163654E-2"/>
                  <c:y val="-4.7813658920165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67A-4566-AC54-BD734C01B9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9525" cap="rnd" cmpd="sng" algn="ctr">
                <a:solidFill>
                  <a:schemeClr val="bg2">
                    <a:lumMod val="50000"/>
                  </a:schemeClr>
                </a:solidFill>
                <a:prstDash val="dash"/>
                <a:round/>
              </a:ln>
              <a:effectLst/>
            </c:spPr>
            <c:trendlineType val="linear"/>
            <c:dispRSqr val="0"/>
            <c:dispEq val="0"/>
          </c:trendline>
          <c:cat>
            <c:numRef>
              <c:f>'Wypadki drogowe'!$D$3:$Y$3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'Wypadki drogowe'!$D$4:$Y$4</c:f>
              <c:numCache>
                <c:formatCode>#,##0</c:formatCode>
                <c:ptCount val="22"/>
                <c:pt idx="0">
                  <c:v>702</c:v>
                </c:pt>
                <c:pt idx="1">
                  <c:v>714</c:v>
                </c:pt>
                <c:pt idx="2">
                  <c:v>757</c:v>
                </c:pt>
                <c:pt idx="3">
                  <c:v>621</c:v>
                </c:pt>
                <c:pt idx="4">
                  <c:v>629</c:v>
                </c:pt>
                <c:pt idx="5">
                  <c:v>644</c:v>
                </c:pt>
                <c:pt idx="6">
                  <c:v>591</c:v>
                </c:pt>
                <c:pt idx="7">
                  <c:v>593</c:v>
                </c:pt>
                <c:pt idx="8">
                  <c:v>646</c:v>
                </c:pt>
                <c:pt idx="9">
                  <c:v>595</c:v>
                </c:pt>
                <c:pt idx="10">
                  <c:v>524</c:v>
                </c:pt>
                <c:pt idx="11">
                  <c:v>626</c:v>
                </c:pt>
                <c:pt idx="12">
                  <c:v>668</c:v>
                </c:pt>
                <c:pt idx="13">
                  <c:v>579</c:v>
                </c:pt>
                <c:pt idx="14">
                  <c:v>532</c:v>
                </c:pt>
                <c:pt idx="15">
                  <c:v>514</c:v>
                </c:pt>
                <c:pt idx="16">
                  <c:v>507</c:v>
                </c:pt>
                <c:pt idx="17">
                  <c:v>529</c:v>
                </c:pt>
                <c:pt idx="18">
                  <c:v>556</c:v>
                </c:pt>
                <c:pt idx="19">
                  <c:v>468</c:v>
                </c:pt>
                <c:pt idx="20">
                  <c:v>400</c:v>
                </c:pt>
                <c:pt idx="21">
                  <c:v>383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167A-4566-AC54-BD734C01B946}"/>
            </c:ext>
          </c:extLst>
        </c:ser>
        <c:ser>
          <c:idx val="3"/>
          <c:order val="1"/>
          <c:tx>
            <c:strRef>
              <c:f>'Wypadki drogowe'!$C$34</c:f>
              <c:strCache>
                <c:ptCount val="1"/>
                <c:pt idx="0">
                  <c:v>Ofiary wypadków</c:v>
                </c:pt>
              </c:strCache>
            </c:strRef>
          </c:tx>
          <c:spPr>
            <a:ln w="28575" cap="rnd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9525" cap="flat" cmpd="sng" algn="ctr">
                <a:solidFill>
                  <a:schemeClr val="tx1">
                    <a:lumMod val="95000"/>
                    <a:lumOff val="5000"/>
                  </a:schemeClr>
                </a:solidFill>
                <a:prstDash val="solid"/>
                <a:round/>
              </a:ln>
              <a:effectLst/>
            </c:spPr>
          </c:marker>
          <c:dLbls>
            <c:delete val="1"/>
          </c:dLbls>
          <c:cat>
            <c:numRef>
              <c:f>'Wypadki drogowe'!$D$3:$Y$3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'Wypadki drogowe'!$D$5:$Y$5</c:f>
              <c:numCache>
                <c:formatCode>#,##0</c:formatCode>
                <c:ptCount val="22"/>
                <c:pt idx="0">
                  <c:v>902</c:v>
                </c:pt>
                <c:pt idx="1">
                  <c:v>860</c:v>
                </c:pt>
                <c:pt idx="2">
                  <c:v>991</c:v>
                </c:pt>
                <c:pt idx="3">
                  <c:v>816</c:v>
                </c:pt>
                <c:pt idx="4">
                  <c:v>801</c:v>
                </c:pt>
                <c:pt idx="5">
                  <c:v>794</c:v>
                </c:pt>
                <c:pt idx="6">
                  <c:v>726</c:v>
                </c:pt>
                <c:pt idx="7">
                  <c:v>741</c:v>
                </c:pt>
                <c:pt idx="8">
                  <c:v>799</c:v>
                </c:pt>
                <c:pt idx="9">
                  <c:v>727</c:v>
                </c:pt>
                <c:pt idx="10">
                  <c:v>669</c:v>
                </c:pt>
                <c:pt idx="11">
                  <c:v>802</c:v>
                </c:pt>
                <c:pt idx="12">
                  <c:v>870</c:v>
                </c:pt>
                <c:pt idx="13">
                  <c:v>739</c:v>
                </c:pt>
                <c:pt idx="14">
                  <c:v>655</c:v>
                </c:pt>
                <c:pt idx="15">
                  <c:v>632</c:v>
                </c:pt>
                <c:pt idx="16">
                  <c:v>601</c:v>
                </c:pt>
                <c:pt idx="17">
                  <c:v>642</c:v>
                </c:pt>
                <c:pt idx="18">
                  <c:v>671</c:v>
                </c:pt>
                <c:pt idx="19">
                  <c:v>577</c:v>
                </c:pt>
                <c:pt idx="20">
                  <c:v>469</c:v>
                </c:pt>
                <c:pt idx="21">
                  <c:v>427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3-167A-4566-AC54-BD734C01B946}"/>
            </c:ext>
          </c:extLst>
        </c:ser>
        <c:ser>
          <c:idx val="0"/>
          <c:order val="2"/>
          <c:tx>
            <c:strRef>
              <c:f>'Wypadki drogowe'!$C$35</c:f>
              <c:strCache>
                <c:ptCount val="1"/>
                <c:pt idx="0">
                  <c:v>Sprawcy wypadków: kierujący</c:v>
                </c:pt>
              </c:strCache>
            </c:strRef>
          </c:tx>
          <c:spPr>
            <a:ln w="28575" cap="rnd" cmpd="sng" algn="ctr">
              <a:solidFill>
                <a:srgbClr val="00A082"/>
              </a:solidFill>
              <a:prstDash val="solid"/>
              <a:round/>
            </a:ln>
            <a:effectLst/>
          </c:spPr>
          <c:marker>
            <c:symbol val="circle"/>
            <c:size val="8"/>
            <c:spPr>
              <a:solidFill>
                <a:srgbClr val="00A082"/>
              </a:solidFill>
              <a:ln w="9525" cap="flat" cmpd="sng" algn="ctr">
                <a:solidFill>
                  <a:srgbClr val="D73533"/>
                </a:solidFill>
                <a:prstDash val="solid"/>
                <a:round/>
              </a:ln>
              <a:effectLst/>
            </c:spPr>
          </c:marker>
          <c:dLbls>
            <c:delete val="1"/>
          </c:dLbls>
          <c:cat>
            <c:numRef>
              <c:f>'Wypadki drogowe'!$D$3:$Y$3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'Wypadki drogowe'!$D$9:$Y$9</c:f>
              <c:numCache>
                <c:formatCode>#,##0</c:formatCode>
                <c:ptCount val="22"/>
                <c:pt idx="0">
                  <c:v>518</c:v>
                </c:pt>
                <c:pt idx="1">
                  <c:v>486</c:v>
                </c:pt>
                <c:pt idx="2">
                  <c:v>535</c:v>
                </c:pt>
                <c:pt idx="3">
                  <c:v>432</c:v>
                </c:pt>
                <c:pt idx="4">
                  <c:v>423</c:v>
                </c:pt>
                <c:pt idx="5">
                  <c:v>439</c:v>
                </c:pt>
                <c:pt idx="6">
                  <c:v>401</c:v>
                </c:pt>
                <c:pt idx="7">
                  <c:v>406</c:v>
                </c:pt>
                <c:pt idx="8">
                  <c:v>461</c:v>
                </c:pt>
                <c:pt idx="9">
                  <c:v>463</c:v>
                </c:pt>
                <c:pt idx="10">
                  <c:v>388</c:v>
                </c:pt>
                <c:pt idx="11">
                  <c:v>481</c:v>
                </c:pt>
                <c:pt idx="12">
                  <c:v>513</c:v>
                </c:pt>
                <c:pt idx="13">
                  <c:v>458</c:v>
                </c:pt>
                <c:pt idx="14">
                  <c:v>405</c:v>
                </c:pt>
                <c:pt idx="15">
                  <c:v>414</c:v>
                </c:pt>
                <c:pt idx="16">
                  <c:v>410</c:v>
                </c:pt>
                <c:pt idx="17">
                  <c:v>445</c:v>
                </c:pt>
                <c:pt idx="18">
                  <c:v>460</c:v>
                </c:pt>
                <c:pt idx="19">
                  <c:v>409</c:v>
                </c:pt>
                <c:pt idx="20">
                  <c:v>344</c:v>
                </c:pt>
                <c:pt idx="21">
                  <c:v>337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4-167A-4566-AC54-BD734C01B946}"/>
            </c:ext>
          </c:extLst>
        </c:ser>
        <c:ser>
          <c:idx val="2"/>
          <c:order val="3"/>
          <c:tx>
            <c:strRef>
              <c:f>'Wypadki drogowe'!$C$36</c:f>
              <c:strCache>
                <c:ptCount val="1"/>
                <c:pt idx="0">
                  <c:v>Sprawcy wypadków: piesi</c:v>
                </c:pt>
              </c:strCache>
            </c:strRef>
          </c:tx>
          <c:spPr>
            <a:ln w="28575" cap="rnd" cmpd="sng" algn="ctr">
              <a:solidFill>
                <a:srgbClr val="D73533"/>
              </a:solidFill>
              <a:prstDash val="solid"/>
              <a:round/>
            </a:ln>
            <a:effectLst/>
          </c:spPr>
          <c:marker>
            <c:symbol val="circle"/>
            <c:size val="8"/>
            <c:spPr>
              <a:solidFill>
                <a:srgbClr val="D73533"/>
              </a:solidFill>
              <a:ln w="9525" cap="flat" cmpd="sng" algn="ctr">
                <a:solidFill>
                  <a:srgbClr val="00A082"/>
                </a:solidFill>
                <a:prstDash val="solid"/>
                <a:round/>
              </a:ln>
              <a:effectLst/>
            </c:spPr>
          </c:marker>
          <c:dLbls>
            <c:delete val="1"/>
          </c:dLbls>
          <c:cat>
            <c:numRef>
              <c:f>'Wypadki drogowe'!$D$3:$Y$3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'Wypadki drogowe'!$D$16:$Y$16</c:f>
              <c:numCache>
                <c:formatCode>#,##0</c:formatCode>
                <c:ptCount val="22"/>
                <c:pt idx="0">
                  <c:v>162</c:v>
                </c:pt>
                <c:pt idx="1">
                  <c:v>196</c:v>
                </c:pt>
                <c:pt idx="2">
                  <c:v>192</c:v>
                </c:pt>
                <c:pt idx="3">
                  <c:v>158</c:v>
                </c:pt>
                <c:pt idx="4">
                  <c:v>167</c:v>
                </c:pt>
                <c:pt idx="5">
                  <c:v>149</c:v>
                </c:pt>
                <c:pt idx="6">
                  <c:v>124</c:v>
                </c:pt>
                <c:pt idx="7">
                  <c:v>118</c:v>
                </c:pt>
                <c:pt idx="8">
                  <c:v>118</c:v>
                </c:pt>
                <c:pt idx="9">
                  <c:v>87</c:v>
                </c:pt>
                <c:pt idx="10">
                  <c:v>77</c:v>
                </c:pt>
                <c:pt idx="11">
                  <c:v>73</c:v>
                </c:pt>
                <c:pt idx="12">
                  <c:v>76</c:v>
                </c:pt>
                <c:pt idx="13">
                  <c:v>60</c:v>
                </c:pt>
                <c:pt idx="14">
                  <c:v>57</c:v>
                </c:pt>
                <c:pt idx="15">
                  <c:v>44</c:v>
                </c:pt>
                <c:pt idx="16">
                  <c:v>48</c:v>
                </c:pt>
                <c:pt idx="17">
                  <c:v>49</c:v>
                </c:pt>
                <c:pt idx="18">
                  <c:v>42</c:v>
                </c:pt>
                <c:pt idx="19">
                  <c:v>27</c:v>
                </c:pt>
                <c:pt idx="20">
                  <c:v>33</c:v>
                </c:pt>
                <c:pt idx="21">
                  <c:v>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5-167A-4566-AC54-BD734C01B9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1290984"/>
        <c:axId val="371292944"/>
      </c:lineChart>
      <c:catAx>
        <c:axId val="3712909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71292944"/>
        <c:crosses val="autoZero"/>
        <c:auto val="0"/>
        <c:lblAlgn val="ctr"/>
        <c:lblOffset val="100"/>
        <c:noMultiLvlLbl val="0"/>
      </c:catAx>
      <c:valAx>
        <c:axId val="37129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712909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721602747958279"/>
          <c:y val="0.1341974298144569"/>
          <c:w val="0.16278397252041718"/>
          <c:h val="0.72226902093099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000000000000255" r="0.7500000000000025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600">
                <a:solidFill>
                  <a:schemeClr val="tx1">
                    <a:lumMod val="95000"/>
                    <a:lumOff val="5000"/>
                  </a:schemeClr>
                </a:solidFill>
                <a:effectLst/>
              </a:rPr>
              <a:t>Liczba pojazdów zarejestrowanych w Gdańsku w latach 2008-2022</a:t>
            </a:r>
            <a:endParaRPr lang="pl-PL" sz="1200">
              <a:solidFill>
                <a:schemeClr val="tx1">
                  <a:lumMod val="95000"/>
                  <a:lumOff val="5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15935786354760062"/>
          <c:y val="2.3611110142807711E-2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5.1694222456430759E-2"/>
          <c:y val="0.1293060957967751"/>
          <c:w val="0.76066898545065176"/>
          <c:h val="0.79923054234127422"/>
        </c:manualLayout>
      </c:layout>
      <c:barChart>
        <c:barDir val="col"/>
        <c:grouping val="clustered"/>
        <c:varyColors val="0"/>
        <c:ser>
          <c:idx val="0"/>
          <c:order val="0"/>
          <c:tx>
            <c:v>Pojazdy zarejestrowane ogółem</c:v>
          </c:tx>
          <c:spPr>
            <a:solidFill>
              <a:schemeClr val="tx2">
                <a:lumMod val="10000"/>
                <a:lumOff val="90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'Pojazdy oraz wsk. motoryzacji'!$C$3:$Q$3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'Pojazdy oraz wsk. motoryzacji'!$C$4:$Q$4</c:f>
              <c:numCache>
                <c:formatCode>#,##0</c:formatCode>
                <c:ptCount val="15"/>
                <c:pt idx="0">
                  <c:v>266171</c:v>
                </c:pt>
                <c:pt idx="1">
                  <c:v>261335</c:v>
                </c:pt>
                <c:pt idx="2">
                  <c:v>269844</c:v>
                </c:pt>
                <c:pt idx="3">
                  <c:v>281901</c:v>
                </c:pt>
                <c:pt idx="4">
                  <c:v>287174</c:v>
                </c:pt>
                <c:pt idx="5">
                  <c:v>294667</c:v>
                </c:pt>
                <c:pt idx="6" formatCode="_(* #,##0_);_(* \(#,##0\);_(* &quot;-&quot;_);_(@_)">
                  <c:v>303786</c:v>
                </c:pt>
                <c:pt idx="7" formatCode="_(* #,##0_);_(* \(#,##0\);_(* &quot;-&quot;_);_(@_)">
                  <c:v>308151</c:v>
                </c:pt>
                <c:pt idx="8" formatCode="_(* #,##0_);_(* \(#,##0\);_(* &quot;-&quot;_);_(@_)">
                  <c:v>318930</c:v>
                </c:pt>
                <c:pt idx="9" formatCode="_(* #,##0_);_(* \(#,##0\);_(* &quot;-&quot;_);_(@_)">
                  <c:v>329138</c:v>
                </c:pt>
                <c:pt idx="10" formatCode="_(* #,##0_);_(* \(#,##0\);_(* &quot;-&quot;_);_(@_)">
                  <c:v>343922</c:v>
                </c:pt>
                <c:pt idx="11" formatCode="_(* #,##0_);_(* \(#,##0\);_(* &quot;-&quot;_);_(@_)">
                  <c:v>358624</c:v>
                </c:pt>
                <c:pt idx="12" formatCode="_(* #,##0_);_(* \(#,##0\);_(* &quot;-&quot;_);_(@_)">
                  <c:v>370792</c:v>
                </c:pt>
                <c:pt idx="13" formatCode="_(* #,##0_);_(* \(#,##0\);_(* &quot;-&quot;_);_(@_)">
                  <c:v>384589</c:v>
                </c:pt>
                <c:pt idx="14" formatCode="_(* #,##0_);_(* \(#,##0\);_(* &quot;-&quot;_);_(@_)">
                  <c:v>396583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5-4A07-8FD5-56DA36BBA954}"/>
            </c:ext>
          </c:extLst>
        </c:ser>
        <c:ser>
          <c:idx val="1"/>
          <c:order val="1"/>
          <c:tx>
            <c:v>Samochody osobowe</c:v>
          </c:tx>
          <c:spPr>
            <a:solidFill>
              <a:schemeClr val="tx2">
                <a:lumMod val="50000"/>
                <a:lumOff val="50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'Pojazdy oraz wsk. motoryzacji'!$C$3:$Q$3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'Pojazdy oraz wsk. motoryzacji'!$C$6:$Q$6</c:f>
              <c:numCache>
                <c:formatCode>#,##0</c:formatCode>
                <c:ptCount val="15"/>
                <c:pt idx="0">
                  <c:v>215799</c:v>
                </c:pt>
                <c:pt idx="1">
                  <c:v>212639</c:v>
                </c:pt>
                <c:pt idx="2">
                  <c:v>218911</c:v>
                </c:pt>
                <c:pt idx="3">
                  <c:v>228669</c:v>
                </c:pt>
                <c:pt idx="4">
                  <c:v>234164</c:v>
                </c:pt>
                <c:pt idx="5">
                  <c:v>241608</c:v>
                </c:pt>
                <c:pt idx="6" formatCode="_(* #,##0_);_(* \(#,##0\);_(* &quot;-&quot;_);_(@_)">
                  <c:v>250545</c:v>
                </c:pt>
                <c:pt idx="7" formatCode="_(* #,##0_);_(* \(#,##0\);_(* &quot;-&quot;_);_(@_)">
                  <c:v>255176</c:v>
                </c:pt>
                <c:pt idx="8" formatCode="_(* #,##0_);_(* \(#,##0\);_(* &quot;-&quot;_);_(@_)">
                  <c:v>265308</c:v>
                </c:pt>
                <c:pt idx="9" formatCode="_(* #,##0_);_(* \(#,##0\);_(* &quot;-&quot;_);_(@_)">
                  <c:v>275418</c:v>
                </c:pt>
                <c:pt idx="10" formatCode="_(* #,##0_);_(* \(#,##0\);_(* &quot;-&quot;_);_(@_)">
                  <c:v>288384</c:v>
                </c:pt>
                <c:pt idx="11" formatCode="_(* #,##0_);_(* \(#,##0\);_(* &quot;-&quot;_);_(@_)">
                  <c:v>301243</c:v>
                </c:pt>
                <c:pt idx="12" formatCode="_(* #,##0_);_(* \(#,##0\);_(* &quot;-&quot;_);_(@_)">
                  <c:v>311783</c:v>
                </c:pt>
                <c:pt idx="13" formatCode="_(* #,##0_);_(* \(#,##0\);_(* &quot;-&quot;_);_(@_)">
                  <c:v>322860</c:v>
                </c:pt>
                <c:pt idx="14" formatCode="_(* #,##0_);_(* \(#,##0\);_(* &quot;-&quot;_);_(@_)">
                  <c:v>332982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55-4A07-8FD5-56DA36BBA954}"/>
            </c:ext>
          </c:extLst>
        </c:ser>
        <c:ser>
          <c:idx val="2"/>
          <c:order val="2"/>
          <c:tx>
            <c:v>Samochody ciężarowe</c:v>
          </c:tx>
          <c:spPr>
            <a:solidFill>
              <a:schemeClr val="tx2">
                <a:lumMod val="90000"/>
                <a:lumOff val="10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'Pojazdy oraz wsk. motoryzacji'!$C$3:$Q$3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'Pojazdy oraz wsk. motoryzacji'!$C$8:$Q$8</c:f>
              <c:numCache>
                <c:formatCode>#,##0</c:formatCode>
                <c:ptCount val="15"/>
                <c:pt idx="0">
                  <c:v>39111</c:v>
                </c:pt>
                <c:pt idx="1">
                  <c:v>36664</c:v>
                </c:pt>
                <c:pt idx="2">
                  <c:v>38481</c:v>
                </c:pt>
                <c:pt idx="3">
                  <c:v>39698</c:v>
                </c:pt>
                <c:pt idx="4">
                  <c:v>39306</c:v>
                </c:pt>
                <c:pt idx="5">
                  <c:v>38838</c:v>
                </c:pt>
                <c:pt idx="6" formatCode="_(* #,##0_);_(* \(#,##0\);_(* &quot;-&quot;_);_(@_)">
                  <c:v>39098</c:v>
                </c:pt>
                <c:pt idx="7" formatCode="_(* #,##0_);_(* \(#,##0\);_(* &quot;-&quot;_);_(@_)">
                  <c:v>38318</c:v>
                </c:pt>
                <c:pt idx="8" formatCode="_(* #,##0_);_(* \(#,##0\);_(* &quot;-&quot;_);_(@_)">
                  <c:v>38452</c:v>
                </c:pt>
                <c:pt idx="9" formatCode="_(* #,##0_);_(* \(#,##0\);_(* &quot;-&quot;_);_(@_)">
                  <c:v>37938</c:v>
                </c:pt>
                <c:pt idx="10" formatCode="_(* #,##0_);_(* \(#,##0\);_(* &quot;-&quot;_);_(@_)">
                  <c:v>38810</c:v>
                </c:pt>
                <c:pt idx="11" formatCode="_(* #,##0_);_(* \(#,##0\);_(* &quot;-&quot;_);_(@_)">
                  <c:v>39512</c:v>
                </c:pt>
                <c:pt idx="12" formatCode="_(* #,##0_);_(* \(#,##0\);_(* &quot;-&quot;_);_(@_)">
                  <c:v>40164</c:v>
                </c:pt>
                <c:pt idx="13" formatCode="_(* #,##0_);_(* \(#,##0\);_(* &quot;-&quot;_);_(@_)">
                  <c:v>41456</c:v>
                </c:pt>
                <c:pt idx="14" formatCode="_(* #,##0_);_(* \(#,##0\);_(* &quot;-&quot;_);_(@_)">
                  <c:v>42047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55-4A07-8FD5-56DA36BBA954}"/>
            </c:ext>
          </c:extLst>
        </c:ser>
        <c:ser>
          <c:idx val="3"/>
          <c:order val="3"/>
          <c:tx>
            <c:v>Motocykle</c:v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'Pojazdy oraz wsk. motoryzacji'!$C$3:$Q$3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'Pojazdy oraz wsk. motoryzacji'!$C$9:$Q$9</c:f>
              <c:numCache>
                <c:formatCode>#,##0</c:formatCode>
                <c:ptCount val="15"/>
                <c:pt idx="0">
                  <c:v>3908</c:v>
                </c:pt>
                <c:pt idx="1">
                  <c:v>4612</c:v>
                </c:pt>
                <c:pt idx="2">
                  <c:v>5000</c:v>
                </c:pt>
                <c:pt idx="3">
                  <c:v>5648</c:v>
                </c:pt>
                <c:pt idx="4">
                  <c:v>5987</c:v>
                </c:pt>
                <c:pt idx="5">
                  <c:v>6311</c:v>
                </c:pt>
                <c:pt idx="6" formatCode="_(* #,##0_);_(* \(#,##0\);_(* &quot;-&quot;_);_(@_)">
                  <c:v>6565</c:v>
                </c:pt>
                <c:pt idx="7" formatCode="_(* #,##0_);_(* \(#,##0\);_(* &quot;-&quot;_);_(@_)">
                  <c:v>7355</c:v>
                </c:pt>
                <c:pt idx="8" formatCode="_(* #,##0_);_(* \(#,##0\);_(* &quot;-&quot;_);_(@_)">
                  <c:v>7929</c:v>
                </c:pt>
                <c:pt idx="9" formatCode="_(* #,##0_);_(* \(#,##0\);_(* &quot;-&quot;_);_(@_)">
                  <c:v>8500</c:v>
                </c:pt>
                <c:pt idx="10" formatCode="_(* #,##0_);_(* \(#,##0\);_(* &quot;-&quot;_);_(@_)">
                  <c:v>9152</c:v>
                </c:pt>
                <c:pt idx="11" formatCode="_(* #,##0_);_(* \(#,##0\);_(* &quot;-&quot;_);_(@_)">
                  <c:v>9978</c:v>
                </c:pt>
                <c:pt idx="12" formatCode="_(* #,##0_);_(* \(#,##0\);_(* &quot;-&quot;_);_(@_)">
                  <c:v>10744</c:v>
                </c:pt>
                <c:pt idx="13" formatCode="_(* #,##0_);_(* \(#,##0\);_(* &quot;-&quot;_);_(@_)">
                  <c:v>11643</c:v>
                </c:pt>
                <c:pt idx="14" formatCode="_(* #,##0_);_(* \(#,##0\);_(* &quot;-&quot;_);_(@_)">
                  <c:v>12613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55-4A07-8FD5-56DA36BBA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48468224"/>
        <c:axId val="348471360"/>
      </c:barChart>
      <c:catAx>
        <c:axId val="34846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48471360"/>
        <c:crosses val="autoZero"/>
        <c:auto val="1"/>
        <c:lblAlgn val="ctr"/>
        <c:lblOffset val="100"/>
        <c:noMultiLvlLbl val="0"/>
      </c:catAx>
      <c:valAx>
        <c:axId val="34847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4846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600">
                <a:solidFill>
                  <a:schemeClr val="tx1">
                    <a:lumMod val="95000"/>
                    <a:lumOff val="5000"/>
                  </a:schemeClr>
                </a:solidFill>
                <a:effectLst/>
              </a:rPr>
              <a:t>Wskaźnik motoryzacji: liczba samochodów na 1000 mieszkańców w latach 2009 -2021</a:t>
            </a:r>
            <a:endParaRPr lang="pl-PL" sz="1200">
              <a:solidFill>
                <a:schemeClr val="tx1">
                  <a:lumMod val="95000"/>
                  <a:lumOff val="5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5.872211928282145E-2"/>
          <c:y val="2.3129255594404957E-2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'Pojazdy oraz wsk. motoryzacji'!$C$52</c:f>
              <c:strCache>
                <c:ptCount val="1"/>
                <c:pt idx="0">
                  <c:v>Gdańsk</c:v>
                </c:pt>
              </c:strCache>
            </c:strRef>
          </c:tx>
          <c:spPr>
            <a:ln w="57150" cap="rnd">
              <a:solidFill>
                <a:srgbClr val="009E7F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2">
                  <a:lumMod val="25000"/>
                  <a:lumOff val="75000"/>
                </a:schemeClr>
              </a:solidFill>
              <a:ln w="9525">
                <a:solidFill>
                  <a:srgbClr val="009E7F"/>
                </a:solidFill>
              </a:ln>
              <a:effectLst/>
            </c:spPr>
          </c:marker>
          <c:cat>
            <c:numRef>
              <c:f>'Pojazdy oraz wsk. motoryzacji'!$D$50:$P$50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'Pojazdy oraz wsk. motoryzacji'!$D$52:$P$52</c:f>
              <c:numCache>
                <c:formatCode>0.0</c:formatCode>
                <c:ptCount val="13"/>
                <c:pt idx="0">
                  <c:v>465.7</c:v>
                </c:pt>
                <c:pt idx="1">
                  <c:v>475.4</c:v>
                </c:pt>
                <c:pt idx="2">
                  <c:v>496.5</c:v>
                </c:pt>
                <c:pt idx="3">
                  <c:v>508.6</c:v>
                </c:pt>
                <c:pt idx="4">
                  <c:v>523.5</c:v>
                </c:pt>
                <c:pt idx="5">
                  <c:v>542.9</c:v>
                </c:pt>
                <c:pt idx="6">
                  <c:v>552</c:v>
                </c:pt>
                <c:pt idx="7">
                  <c:v>572.1</c:v>
                </c:pt>
                <c:pt idx="8">
                  <c:v>593.20000000000005</c:v>
                </c:pt>
                <c:pt idx="9">
                  <c:v>618</c:v>
                </c:pt>
                <c:pt idx="10">
                  <c:v>639.70000000000005</c:v>
                </c:pt>
                <c:pt idx="11">
                  <c:v>640.79999999999995</c:v>
                </c:pt>
                <c:pt idx="12">
                  <c:v>664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F29-46F4-88A1-746148D0E233}"/>
            </c:ext>
          </c:extLst>
        </c:ser>
        <c:ser>
          <c:idx val="1"/>
          <c:order val="1"/>
          <c:tx>
            <c:strRef>
              <c:f>'Pojazdy oraz wsk. motoryzacji'!$C$59</c:f>
              <c:strCache>
                <c:ptCount val="1"/>
                <c:pt idx="0">
                  <c:v>POMORSKIE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numRef>
              <c:f>'Pojazdy oraz wsk. motoryzacji'!$D$50:$P$50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'Pojazdy oraz wsk. motoryzacji'!$D$59:$P$59</c:f>
              <c:numCache>
                <c:formatCode>0.0</c:formatCode>
                <c:ptCount val="13"/>
                <c:pt idx="0">
                  <c:v>433.2</c:v>
                </c:pt>
                <c:pt idx="1">
                  <c:v>444.4</c:v>
                </c:pt>
                <c:pt idx="2">
                  <c:v>467</c:v>
                </c:pt>
                <c:pt idx="3">
                  <c:v>483.5</c:v>
                </c:pt>
                <c:pt idx="4">
                  <c:v>501.3</c:v>
                </c:pt>
                <c:pt idx="5">
                  <c:v>518.6</c:v>
                </c:pt>
                <c:pt idx="6">
                  <c:v>536.4</c:v>
                </c:pt>
                <c:pt idx="7">
                  <c:v>559.29999999999995</c:v>
                </c:pt>
                <c:pt idx="8">
                  <c:v>576.9</c:v>
                </c:pt>
                <c:pt idx="9">
                  <c:v>598</c:v>
                </c:pt>
                <c:pt idx="10">
                  <c:v>621</c:v>
                </c:pt>
                <c:pt idx="11">
                  <c:v>638.70000000000005</c:v>
                </c:pt>
                <c:pt idx="12">
                  <c:v>660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F29-46F4-88A1-746148D0E233}"/>
            </c:ext>
          </c:extLst>
        </c:ser>
        <c:ser>
          <c:idx val="2"/>
          <c:order val="2"/>
          <c:tx>
            <c:strRef>
              <c:f>'Pojazdy oraz wsk. motoryzacji'!$C$58</c:f>
              <c:strCache>
                <c:ptCount val="1"/>
                <c:pt idx="0">
                  <c:v>POLSKA</c:v>
                </c:pt>
              </c:strCache>
            </c:strRef>
          </c:tx>
          <c:spPr>
            <a:ln w="28575" cap="rnd">
              <a:solidFill>
                <a:srgbClr val="D7353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D73533"/>
              </a:solidFill>
              <a:ln w="9525">
                <a:solidFill>
                  <a:srgbClr val="D73533"/>
                </a:solidFill>
              </a:ln>
              <a:effectLst/>
            </c:spPr>
          </c:marker>
          <c:cat>
            <c:numRef>
              <c:f>'Pojazdy oraz wsk. motoryzacji'!$D$50:$P$50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'Pojazdy oraz wsk. motoryzacji'!$D$58:$P$58</c:f>
              <c:numCache>
                <c:formatCode>0.0</c:formatCode>
                <c:ptCount val="13"/>
                <c:pt idx="0">
                  <c:v>432.2</c:v>
                </c:pt>
                <c:pt idx="1">
                  <c:v>447.4</c:v>
                </c:pt>
                <c:pt idx="2">
                  <c:v>470.3</c:v>
                </c:pt>
                <c:pt idx="3">
                  <c:v>486.4</c:v>
                </c:pt>
                <c:pt idx="4">
                  <c:v>503.7</c:v>
                </c:pt>
                <c:pt idx="5">
                  <c:v>519.9</c:v>
                </c:pt>
                <c:pt idx="6">
                  <c:v>539.1</c:v>
                </c:pt>
                <c:pt idx="7">
                  <c:v>564</c:v>
                </c:pt>
                <c:pt idx="8">
                  <c:v>585.5</c:v>
                </c:pt>
                <c:pt idx="9">
                  <c:v>610</c:v>
                </c:pt>
                <c:pt idx="10">
                  <c:v>634.70000000000005</c:v>
                </c:pt>
                <c:pt idx="11">
                  <c:v>659.4</c:v>
                </c:pt>
                <c:pt idx="12">
                  <c:v>682.4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F29-46F4-88A1-746148D0E233}"/>
            </c:ext>
          </c:extLst>
        </c:ser>
        <c:ser>
          <c:idx val="3"/>
          <c:order val="3"/>
          <c:tx>
            <c:strRef>
              <c:f>'Pojazdy oraz wsk. motoryzacji'!$C$54</c:f>
              <c:strCache>
                <c:ptCount val="1"/>
                <c:pt idx="0">
                  <c:v>Wrocław</c:v>
                </c:pt>
              </c:strCache>
            </c:strRef>
          </c:tx>
          <c:marker>
            <c:symbol val="circle"/>
            <c:size val="5"/>
          </c:marker>
          <c:cat>
            <c:numRef>
              <c:f>'Pojazdy oraz wsk. motoryzacji'!$D$50:$P$50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'Pojazdy oraz wsk. motoryzacji'!$D$54:$P$54</c:f>
              <c:numCache>
                <c:formatCode>0.0</c:formatCode>
                <c:ptCount val="13"/>
                <c:pt idx="0">
                  <c:v>480.5</c:v>
                </c:pt>
                <c:pt idx="1">
                  <c:v>498</c:v>
                </c:pt>
                <c:pt idx="2">
                  <c:v>524.79999999999995</c:v>
                </c:pt>
                <c:pt idx="3">
                  <c:v>540.5</c:v>
                </c:pt>
                <c:pt idx="4">
                  <c:v>558.20000000000005</c:v>
                </c:pt>
                <c:pt idx="5">
                  <c:v>575.4</c:v>
                </c:pt>
                <c:pt idx="6">
                  <c:v>600.6</c:v>
                </c:pt>
                <c:pt idx="7">
                  <c:v>632.1</c:v>
                </c:pt>
                <c:pt idx="8">
                  <c:v>659.2</c:v>
                </c:pt>
                <c:pt idx="9">
                  <c:v>689.9</c:v>
                </c:pt>
                <c:pt idx="10">
                  <c:v>715.4</c:v>
                </c:pt>
                <c:pt idx="11">
                  <c:v>707.4</c:v>
                </c:pt>
                <c:pt idx="12">
                  <c:v>730.3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AF29-46F4-88A1-746148D0E233}"/>
            </c:ext>
          </c:extLst>
        </c:ser>
        <c:ser>
          <c:idx val="4"/>
          <c:order val="4"/>
          <c:tx>
            <c:strRef>
              <c:f>'Pojazdy oraz wsk. motoryzacji'!$C$51</c:f>
              <c:strCache>
                <c:ptCount val="1"/>
                <c:pt idx="0">
                  <c:v>Łódź</c:v>
                </c:pt>
              </c:strCache>
            </c:strRef>
          </c:tx>
          <c:marker>
            <c:symbol val="circle"/>
            <c:size val="5"/>
          </c:marker>
          <c:val>
            <c:numRef>
              <c:f>'Pojazdy oraz wsk. motoryzacji'!$D$51:$P$51</c:f>
              <c:numCache>
                <c:formatCode>0.0</c:formatCode>
                <c:ptCount val="13"/>
                <c:pt idx="0">
                  <c:v>386.5</c:v>
                </c:pt>
                <c:pt idx="1">
                  <c:v>408</c:v>
                </c:pt>
                <c:pt idx="2">
                  <c:v>433.6</c:v>
                </c:pt>
                <c:pt idx="3">
                  <c:v>447.8</c:v>
                </c:pt>
                <c:pt idx="4">
                  <c:v>466.2</c:v>
                </c:pt>
                <c:pt idx="5">
                  <c:v>483.2</c:v>
                </c:pt>
                <c:pt idx="6">
                  <c:v>502</c:v>
                </c:pt>
                <c:pt idx="7">
                  <c:v>525.4</c:v>
                </c:pt>
                <c:pt idx="8">
                  <c:v>550.79999999999995</c:v>
                </c:pt>
                <c:pt idx="9">
                  <c:v>578.4</c:v>
                </c:pt>
                <c:pt idx="10">
                  <c:v>605.4</c:v>
                </c:pt>
                <c:pt idx="11">
                  <c:v>623.70000000000005</c:v>
                </c:pt>
                <c:pt idx="12">
                  <c:v>644.79999999999995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AF29-46F4-88A1-746148D0E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464304"/>
        <c:axId val="348464696"/>
      </c:lineChart>
      <c:catAx>
        <c:axId val="3484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48464696"/>
        <c:crosses val="autoZero"/>
        <c:auto val="1"/>
        <c:lblAlgn val="ctr"/>
        <c:lblOffset val="100"/>
        <c:noMultiLvlLbl val="0"/>
      </c:catAx>
      <c:valAx>
        <c:axId val="348464696"/>
        <c:scaling>
          <c:orientation val="minMax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484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436765686435445"/>
          <c:y val="0.21029436595789858"/>
          <c:w val="0.10221189306735443"/>
          <c:h val="0.299932732231688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>
                <a:solidFill>
                  <a:schemeClr val="tx1">
                    <a:lumMod val="95000"/>
                    <a:lumOff val="5000"/>
                  </a:schemeClr>
                </a:solidFill>
              </a:rPr>
              <a:t>Wskaźnik motoryzacji w wybranych miastach</a:t>
            </a:r>
            <a:r>
              <a:rPr lang="pl-PL" baseline="0">
                <a:solidFill>
                  <a:schemeClr val="tx1">
                    <a:lumMod val="95000"/>
                    <a:lumOff val="5000"/>
                  </a:schemeClr>
                </a:solidFill>
              </a:rPr>
              <a:t> Polski w 2011 i 2021 r.</a:t>
            </a:r>
            <a:endParaRPr lang="pl-PL">
              <a:solidFill>
                <a:schemeClr val="tx1">
                  <a:lumMod val="95000"/>
                  <a:lumOff val="5000"/>
                </a:schemeClr>
              </a:solidFill>
            </a:endParaRPr>
          </a:p>
        </c:rich>
      </c:tx>
      <c:overlay val="0"/>
      <c:spPr>
        <a:solidFill>
          <a:srgbClr val="F2F2F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'Pojazdy oraz wsk. motoryzacji'!$F$50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009E7F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'Pojazdy oraz wsk. motoryzacji'!$C$51:$C$57</c:f>
              <c:strCache>
                <c:ptCount val="7"/>
                <c:pt idx="0">
                  <c:v>Łódź</c:v>
                </c:pt>
                <c:pt idx="1">
                  <c:v>Gdańsk</c:v>
                </c:pt>
                <c:pt idx="2">
                  <c:v>Kraków</c:v>
                </c:pt>
                <c:pt idx="3">
                  <c:v>Wrocław</c:v>
                </c:pt>
                <c:pt idx="4">
                  <c:v>Poznań</c:v>
                </c:pt>
                <c:pt idx="5">
                  <c:v>Warszawa</c:v>
                </c:pt>
                <c:pt idx="6">
                  <c:v>Katowice</c:v>
                </c:pt>
              </c:strCache>
            </c:strRef>
          </c:cat>
          <c:val>
            <c:numRef>
              <c:f>'Pojazdy oraz wsk. motoryzacji'!$F$51:$F$57</c:f>
              <c:numCache>
                <c:formatCode>0.0</c:formatCode>
                <c:ptCount val="7"/>
                <c:pt idx="0">
                  <c:v>433.6</c:v>
                </c:pt>
                <c:pt idx="1">
                  <c:v>496.5</c:v>
                </c:pt>
                <c:pt idx="2">
                  <c:v>485.6</c:v>
                </c:pt>
                <c:pt idx="3">
                  <c:v>524.79999999999995</c:v>
                </c:pt>
                <c:pt idx="4">
                  <c:v>538.20000000000005</c:v>
                </c:pt>
                <c:pt idx="5">
                  <c:v>564.79999999999995</c:v>
                </c:pt>
                <c:pt idx="6">
                  <c:v>516.29999999999995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A1-45B6-BE42-660AE2453185}"/>
            </c:ext>
          </c:extLst>
        </c:ser>
        <c:ser>
          <c:idx val="1"/>
          <c:order val="1"/>
          <c:tx>
            <c:strRef>
              <c:f>'Pojazdy oraz wsk. motoryzacji'!$P$50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D73533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'Pojazdy oraz wsk. motoryzacji'!$C$51:$C$57</c:f>
              <c:strCache>
                <c:ptCount val="7"/>
                <c:pt idx="0">
                  <c:v>Łódź</c:v>
                </c:pt>
                <c:pt idx="1">
                  <c:v>Gdańsk</c:v>
                </c:pt>
                <c:pt idx="2">
                  <c:v>Kraków</c:v>
                </c:pt>
                <c:pt idx="3">
                  <c:v>Wrocław</c:v>
                </c:pt>
                <c:pt idx="4">
                  <c:v>Poznań</c:v>
                </c:pt>
                <c:pt idx="5">
                  <c:v>Warszawa</c:v>
                </c:pt>
                <c:pt idx="6">
                  <c:v>Katowice</c:v>
                </c:pt>
              </c:strCache>
            </c:strRef>
          </c:cat>
          <c:val>
            <c:numRef>
              <c:f>'Pojazdy oraz wsk. motoryzacji'!$P$51:$P$57</c:f>
              <c:numCache>
                <c:formatCode>0.0</c:formatCode>
                <c:ptCount val="7"/>
                <c:pt idx="0">
                  <c:v>644.79999999999995</c:v>
                </c:pt>
                <c:pt idx="1">
                  <c:v>664</c:v>
                </c:pt>
                <c:pt idx="2">
                  <c:v>685.3</c:v>
                </c:pt>
                <c:pt idx="3">
                  <c:v>730.3</c:v>
                </c:pt>
                <c:pt idx="4">
                  <c:v>778.2</c:v>
                </c:pt>
                <c:pt idx="5">
                  <c:v>783.9</c:v>
                </c:pt>
                <c:pt idx="6">
                  <c:v>810.8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A1-45B6-BE42-660AE245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9"/>
        <c:axId val="123659200"/>
        <c:axId val="123657240"/>
      </c:barChart>
      <c:scatterChart>
        <c:scatterStyle val="lineMarker"/>
        <c:varyColors val="0"/>
        <c:ser>
          <c:idx val="2"/>
          <c:order val="2"/>
          <c:tx>
            <c:v>Zmiana lata 2011-2021</c:v>
          </c:tx>
          <c:spPr>
            <a:ln w="25400" cap="rnd">
              <a:solidFill>
                <a:srgbClr val="2159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'Pojazdy oraz wsk. motoryzacji'!$S$51:$S$57</c:f>
              <c:numCache>
                <c:formatCode>0.0</c:formatCode>
                <c:ptCount val="7"/>
                <c:pt idx="0">
                  <c:v>211.19999999999993</c:v>
                </c:pt>
                <c:pt idx="1">
                  <c:v>167.5</c:v>
                </c:pt>
                <c:pt idx="2">
                  <c:v>199.69999999999993</c:v>
                </c:pt>
                <c:pt idx="3">
                  <c:v>205.5</c:v>
                </c:pt>
                <c:pt idx="4">
                  <c:v>240</c:v>
                </c:pt>
                <c:pt idx="5">
                  <c:v>219.10000000000002</c:v>
                </c:pt>
                <c:pt idx="6">
                  <c:v>294.5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4A1-45B6-BE42-660AE245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4884079"/>
        <c:axId val="664864111"/>
      </c:scatterChart>
      <c:catAx>
        <c:axId val="12365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3657240"/>
        <c:crosses val="autoZero"/>
        <c:auto val="1"/>
        <c:lblAlgn val="ctr"/>
        <c:lblOffset val="100"/>
        <c:noMultiLvlLbl val="0"/>
      </c:catAx>
      <c:valAx>
        <c:axId val="123657240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3659200"/>
        <c:crosses val="autoZero"/>
        <c:crossBetween val="between"/>
        <c:majorUnit val="250"/>
      </c:valAx>
      <c:valAx>
        <c:axId val="664864111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64884079"/>
        <c:crosses val="max"/>
        <c:crossBetween val="midCat"/>
      </c:valAx>
      <c:valAx>
        <c:axId val="664884079"/>
        <c:scaling>
          <c:orientation val="minMax"/>
        </c:scaling>
        <c:delete val="1"/>
        <c:axPos val="b"/>
        <c:majorTickMark val="out"/>
        <c:minorTickMark val="none"/>
        <c:tickLblPos val="nextTo"/>
        <c:crossAx val="6648641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281245897254816"/>
          <c:y val="0.91100907901024242"/>
          <c:w val="0.27892309539271115"/>
          <c:h val="6.222735616708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07232471408902E-2"/>
          <c:y val="0.14297476759628155"/>
          <c:w val="0.9075711592943706"/>
          <c:h val="0.6829348962958579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'Ruch rowerowy'!$A$4</c:f>
              <c:strCache>
                <c:ptCount val="1"/>
                <c:pt idx="0">
                  <c:v>Łączna długość tras rowerowych (w km)</c:v>
                </c:pt>
              </c:strCache>
            </c:strRef>
          </c:tx>
          <c:spPr>
            <a:solidFill>
              <a:srgbClr val="009E7F"/>
            </a:solidFill>
            <a:ln>
              <a:solidFill>
                <a:srgbClr val="009E7F"/>
              </a:solidFill>
            </a:ln>
            <a:effectLst/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'Ruch rowerowy'!$F$3:$Q$3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'Ruch rowerowy'!$F$4:$Q$4</c:f>
              <c:numCache>
                <c:formatCode>0.0</c:formatCode>
                <c:ptCount val="12"/>
                <c:pt idx="0">
                  <c:v>266.2</c:v>
                </c:pt>
                <c:pt idx="1">
                  <c:v>395.7</c:v>
                </c:pt>
                <c:pt idx="2">
                  <c:v>406.8</c:v>
                </c:pt>
                <c:pt idx="3">
                  <c:v>518.1</c:v>
                </c:pt>
                <c:pt idx="4">
                  <c:v>568.20000000000005</c:v>
                </c:pt>
                <c:pt idx="5">
                  <c:v>659.9</c:v>
                </c:pt>
                <c:pt idx="6">
                  <c:v>685.6</c:v>
                </c:pt>
                <c:pt idx="7">
                  <c:v>716.3</c:v>
                </c:pt>
                <c:pt idx="8">
                  <c:v>734</c:v>
                </c:pt>
                <c:pt idx="9">
                  <c:v>828.5</c:v>
                </c:pt>
                <c:pt idx="10">
                  <c:v>858</c:v>
                </c:pt>
                <c:pt idx="11">
                  <c:v>868.5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7D-4F91-8F8D-3A79E3633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395930960"/>
        <c:axId val="395927824"/>
      </c:barChart>
      <c:lineChart>
        <c:grouping val="standard"/>
        <c:varyColors val="0"/>
        <c:ser>
          <c:idx val="0"/>
          <c:order val="0"/>
          <c:tx>
            <c:strRef>
              <c:f>'Ruch rowerowy'!$A$13</c:f>
              <c:strCache>
                <c:ptCount val="1"/>
                <c:pt idx="0">
                  <c:v>% uspokojonych dróg publicznych</c:v>
                </c:pt>
              </c:strCache>
            </c:strRef>
          </c:tx>
          <c:spPr>
            <a:ln w="28575" cap="rnd">
              <a:solidFill>
                <a:srgbClr val="D7353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D73533"/>
              </a:solidFill>
              <a:ln w="19050">
                <a:solidFill>
                  <a:schemeClr val="bg1"/>
                </a:solidFill>
              </a:ln>
              <a:effectLst/>
            </c:spPr>
          </c:marker>
          <c:dPt>
            <c:idx val="2"/>
            <c:bubble3D val="0"/>
            <c:spPr>
              <a:ln w="28575" cap="rnd">
                <a:solidFill>
                  <a:srgbClr val="D7353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767D-4F91-8F8D-3A79E3633BBE}"/>
              </c:ext>
            </c:extLst>
          </c:dPt>
          <c:dPt>
            <c:idx val="5"/>
            <c:bubble3D val="0"/>
            <c:spPr>
              <a:ln w="28575" cap="rnd">
                <a:solidFill>
                  <a:srgbClr val="D7353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767D-4F91-8F8D-3A79E3633BBE}"/>
              </c:ext>
            </c:extLst>
          </c:dPt>
          <c:dPt>
            <c:idx val="6"/>
            <c:bubble3D val="0"/>
            <c:spPr>
              <a:ln w="28575" cap="rnd">
                <a:solidFill>
                  <a:srgbClr val="D7353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767D-4F91-8F8D-3A79E3633BBE}"/>
              </c:ext>
            </c:extLst>
          </c:dPt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'Ruch rowerowy'!$F$3:$Q$3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'Ruch rowerowy'!$F$13:$Q$13</c:f>
              <c:numCache>
                <c:formatCode>0.0</c:formatCode>
                <c:ptCount val="12"/>
                <c:pt idx="0">
                  <c:v>21</c:v>
                </c:pt>
                <c:pt idx="1">
                  <c:v>33.299999999999997</c:v>
                </c:pt>
                <c:pt idx="2">
                  <c:v>34.1</c:v>
                </c:pt>
                <c:pt idx="3">
                  <c:v>43.6</c:v>
                </c:pt>
                <c:pt idx="4">
                  <c:v>49.6</c:v>
                </c:pt>
                <c:pt idx="5">
                  <c:v>59</c:v>
                </c:pt>
                <c:pt idx="6">
                  <c:v>62.1</c:v>
                </c:pt>
                <c:pt idx="7">
                  <c:v>63.5</c:v>
                </c:pt>
                <c:pt idx="8">
                  <c:v>64.400000000000006</c:v>
                </c:pt>
                <c:pt idx="9">
                  <c:v>65.3</c:v>
                </c:pt>
                <c:pt idx="10">
                  <c:v>66.099999999999994</c:v>
                </c:pt>
                <c:pt idx="11">
                  <c:v>66.400000000000006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767D-4F91-8F8D-3A79E3633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931744"/>
        <c:axId val="395931352"/>
      </c:lineChart>
      <c:catAx>
        <c:axId val="39593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5927824"/>
        <c:crosses val="autoZero"/>
        <c:auto val="1"/>
        <c:lblAlgn val="ctr"/>
        <c:lblOffset val="100"/>
        <c:noMultiLvlLbl val="0"/>
      </c:catAx>
      <c:valAx>
        <c:axId val="395927824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5930960"/>
        <c:crosses val="autoZero"/>
        <c:crossBetween val="between"/>
      </c:valAx>
      <c:valAx>
        <c:axId val="395931352"/>
        <c:scaling>
          <c:orientation val="minMax"/>
          <c:max val="8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5931744"/>
        <c:crosses val="max"/>
        <c:crossBetween val="between"/>
      </c:valAx>
      <c:catAx>
        <c:axId val="395931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5931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0496517707648545"/>
          <c:y val="0.87895368342115143"/>
          <c:w val="0.7924841344990059"/>
          <c:h val="0.105286249699136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28575</xdr:rowOff>
    </xdr:from>
    <xdr:to>
      <xdr:col>23</xdr:col>
      <xdr:colOff>133350</xdr:colOff>
      <xdr:row>58</xdr:row>
      <xdr:rowOff>38100</xdr:rowOff>
    </xdr:to>
    <xdr:graphicFrame macro="">
      <xdr:nvGraphicFramePr>
        <xdr:cNvPr id="37" name="Chart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9526</xdr:colOff>
      <xdr:row>0</xdr:row>
      <xdr:rowOff>0</xdr:rowOff>
    </xdr:from>
    <xdr:to>
      <xdr:col>27</xdr:col>
      <xdr:colOff>0</xdr:colOff>
      <xdr:row>0</xdr:row>
      <xdr:rowOff>298679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DFA37856-3FF8-4471-B067-30C1EB94B93B}"/>
            </a:ext>
          </a:extLst>
        </xdr:cNvPr>
        <xdr:cNvGrpSpPr/>
      </xdr:nvGrpSpPr>
      <xdr:grpSpPr>
        <a:xfrm>
          <a:off x="9526" y="0"/>
          <a:ext cx="16944974" cy="298679"/>
          <a:chOff x="9526" y="0"/>
          <a:chExt cx="15866510" cy="298679"/>
        </a:xfrm>
      </xdr:grpSpPr>
      <xdr:grpSp>
        <xdr:nvGrpSpPr>
          <xdr:cNvPr id="36" name="Grupa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GrpSpPr/>
        </xdr:nvGrpSpPr>
        <xdr:grpSpPr>
          <a:xfrm>
            <a:off x="9526" y="0"/>
            <a:ext cx="13220700" cy="298679"/>
            <a:chOff x="0" y="0"/>
            <a:chExt cx="14099228" cy="298679"/>
          </a:xfrm>
        </xdr:grpSpPr>
        <xdr:grpSp>
          <xdr:nvGrpSpPr>
            <xdr:cNvPr id="19" name="Grupa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GrpSpPr/>
          </xdr:nvGrpSpPr>
          <xdr:grpSpPr>
            <a:xfrm>
              <a:off x="0" y="0"/>
              <a:ext cx="8460428" cy="298679"/>
              <a:chOff x="0" y="0"/>
              <a:chExt cx="8460428" cy="298679"/>
            </a:xfrm>
          </xdr:grpSpPr>
          <xdr:grpSp>
            <xdr:nvGrpSpPr>
              <xdr:cNvPr id="8" name="Grupa 7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GrpSpPr/>
            </xdr:nvGrpSpPr>
            <xdr:grpSpPr>
              <a:xfrm>
                <a:off x="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4" name="Obraz 3">
                  <a:extLst>
                    <a:ext uri="{FF2B5EF4-FFF2-40B4-BE49-F238E27FC236}">
                      <a16:creationId xmlns:a16="http://schemas.microsoft.com/office/drawing/2014/main" id="{00000000-0008-0000-0000-000004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5" name="Obraz 4">
                  <a:extLst>
                    <a:ext uri="{FF2B5EF4-FFF2-40B4-BE49-F238E27FC236}">
                      <a16:creationId xmlns:a16="http://schemas.microsoft.com/office/drawing/2014/main" id="{00000000-0008-0000-0000-000005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6" name="Obraz 5">
                  <a:extLst>
                    <a:ext uri="{FF2B5EF4-FFF2-40B4-BE49-F238E27FC236}">
                      <a16:creationId xmlns:a16="http://schemas.microsoft.com/office/drawing/2014/main" id="{00000000-0008-0000-0000-000006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7" name="Obraz 6">
                  <a:extLst>
                    <a:ext uri="{FF2B5EF4-FFF2-40B4-BE49-F238E27FC236}">
                      <a16:creationId xmlns:a16="http://schemas.microsoft.com/office/drawing/2014/main" id="{00000000-0008-0000-0000-000007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9" name="Grupa 8"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GrpSpPr/>
            </xdr:nvGrpSpPr>
            <xdr:grpSpPr>
              <a:xfrm>
                <a:off x="28194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10" name="Obraz 9">
                  <a:extLst>
                    <a:ext uri="{FF2B5EF4-FFF2-40B4-BE49-F238E27FC236}">
                      <a16:creationId xmlns:a16="http://schemas.microsoft.com/office/drawing/2014/main" id="{00000000-0008-0000-0000-00000A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1" name="Obraz 10">
                  <a:extLst>
                    <a:ext uri="{FF2B5EF4-FFF2-40B4-BE49-F238E27FC236}">
                      <a16:creationId xmlns:a16="http://schemas.microsoft.com/office/drawing/2014/main" id="{00000000-0008-0000-0000-00000B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2" name="Obraz 11">
                  <a:extLst>
                    <a:ext uri="{FF2B5EF4-FFF2-40B4-BE49-F238E27FC236}">
                      <a16:creationId xmlns:a16="http://schemas.microsoft.com/office/drawing/2014/main" id="{00000000-0008-0000-0000-00000C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3" name="Obraz 12">
                  <a:extLst>
                    <a:ext uri="{FF2B5EF4-FFF2-40B4-BE49-F238E27FC236}">
                      <a16:creationId xmlns:a16="http://schemas.microsoft.com/office/drawing/2014/main" id="{00000000-0008-0000-0000-00000D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14" name="Grupa 13">
                <a:extLs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GrpSpPr/>
            </xdr:nvGrpSpPr>
            <xdr:grpSpPr>
              <a:xfrm>
                <a:off x="56388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15" name="Obraz 14">
                  <a:extLst>
                    <a:ext uri="{FF2B5EF4-FFF2-40B4-BE49-F238E27FC236}">
                      <a16:creationId xmlns:a16="http://schemas.microsoft.com/office/drawing/2014/main" id="{00000000-0008-0000-0000-00000F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6" name="Obraz 15">
                  <a:extLst>
                    <a:ext uri="{FF2B5EF4-FFF2-40B4-BE49-F238E27FC236}">
                      <a16:creationId xmlns:a16="http://schemas.microsoft.com/office/drawing/2014/main" id="{00000000-0008-0000-0000-000010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7" name="Obraz 16">
                  <a:extLst>
                    <a:ext uri="{FF2B5EF4-FFF2-40B4-BE49-F238E27FC236}">
                      <a16:creationId xmlns:a16="http://schemas.microsoft.com/office/drawing/2014/main" id="{00000000-0008-0000-0000-000011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8" name="Obraz 17">
                  <a:extLst>
                    <a:ext uri="{FF2B5EF4-FFF2-40B4-BE49-F238E27FC236}">
                      <a16:creationId xmlns:a16="http://schemas.microsoft.com/office/drawing/2014/main" id="{00000000-0008-0000-0000-000012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</xdr:grpSp>
        <xdr:grpSp>
          <xdr:nvGrpSpPr>
            <xdr:cNvPr id="21" name="Grupa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GrpSpPr/>
          </xdr:nvGrpSpPr>
          <xdr:grpSpPr>
            <a:xfrm>
              <a:off x="8458200" y="0"/>
              <a:ext cx="2821628" cy="298679"/>
              <a:chOff x="0" y="0"/>
              <a:chExt cx="2821628" cy="298679"/>
            </a:xfrm>
          </xdr:grpSpPr>
          <xdr:pic>
            <xdr:nvPicPr>
              <xdr:cNvPr id="32" name="Obraz 31">
                <a:extLst>
                  <a:ext uri="{FF2B5EF4-FFF2-40B4-BE49-F238E27FC236}">
                    <a16:creationId xmlns:a16="http://schemas.microsoft.com/office/drawing/2014/main" id="{00000000-0008-0000-0000-000020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3" name="Obraz 32">
                <a:extLst>
                  <a:ext uri="{FF2B5EF4-FFF2-40B4-BE49-F238E27FC236}">
                    <a16:creationId xmlns:a16="http://schemas.microsoft.com/office/drawing/2014/main" id="{00000000-0008-0000-0000-000021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4" name="Obraz 33">
                <a:extLst>
                  <a:ext uri="{FF2B5EF4-FFF2-40B4-BE49-F238E27FC236}">
                    <a16:creationId xmlns:a16="http://schemas.microsoft.com/office/drawing/2014/main" id="{00000000-0008-0000-0000-000022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5" name="Obraz 34">
                <a:extLst>
                  <a:ext uri="{FF2B5EF4-FFF2-40B4-BE49-F238E27FC236}">
                    <a16:creationId xmlns:a16="http://schemas.microsoft.com/office/drawing/2014/main" id="{00000000-0008-0000-0000-000023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22" name="Grupa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GrpSpPr/>
          </xdr:nvGrpSpPr>
          <xdr:grpSpPr>
            <a:xfrm>
              <a:off x="11277600" y="0"/>
              <a:ext cx="2821628" cy="298679"/>
              <a:chOff x="0" y="0"/>
              <a:chExt cx="2821628" cy="298679"/>
            </a:xfrm>
          </xdr:grpSpPr>
          <xdr:pic>
            <xdr:nvPicPr>
              <xdr:cNvPr id="28" name="Obraz 27">
                <a:extLst>
                  <a:ext uri="{FF2B5EF4-FFF2-40B4-BE49-F238E27FC236}">
                    <a16:creationId xmlns:a16="http://schemas.microsoft.com/office/drawing/2014/main" id="{00000000-0008-0000-0000-00001C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9" name="Obraz 28">
                <a:extLst>
                  <a:ext uri="{FF2B5EF4-FFF2-40B4-BE49-F238E27FC236}">
                    <a16:creationId xmlns:a16="http://schemas.microsoft.com/office/drawing/2014/main" id="{00000000-0008-0000-0000-00001D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0" name="Obraz 29">
                <a:extLst>
                  <a:ext uri="{FF2B5EF4-FFF2-40B4-BE49-F238E27FC236}">
                    <a16:creationId xmlns:a16="http://schemas.microsoft.com/office/drawing/2014/main" id="{00000000-0008-0000-0000-00001E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1" name="Obraz 30">
                <a:extLst>
                  <a:ext uri="{FF2B5EF4-FFF2-40B4-BE49-F238E27FC236}">
                    <a16:creationId xmlns:a16="http://schemas.microsoft.com/office/drawing/2014/main" id="{00000000-0008-0000-0000-00001F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</xdr:grpSp>
      <xdr:pic>
        <xdr:nvPicPr>
          <xdr:cNvPr id="38" name="Obraz 37">
            <a:extLst>
              <a:ext uri="{FF2B5EF4-FFF2-40B4-BE49-F238E27FC236}">
                <a16:creationId xmlns:a16="http://schemas.microsoft.com/office/drawing/2014/main" id="{31B61E73-E77C-4D2B-AB42-D3DA37CCAFF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230225" y="0"/>
            <a:ext cx="663020" cy="298679"/>
          </a:xfrm>
          <a:prstGeom prst="rect">
            <a:avLst/>
          </a:prstGeom>
        </xdr:spPr>
      </xdr:pic>
      <xdr:pic>
        <xdr:nvPicPr>
          <xdr:cNvPr id="39" name="Obraz 38">
            <a:extLst>
              <a:ext uri="{FF2B5EF4-FFF2-40B4-BE49-F238E27FC236}">
                <a16:creationId xmlns:a16="http://schemas.microsoft.com/office/drawing/2014/main" id="{8C2048B6-3C74-4722-A23B-6177F41FC6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891155" y="0"/>
            <a:ext cx="663020" cy="298679"/>
          </a:xfrm>
          <a:prstGeom prst="rect">
            <a:avLst/>
          </a:prstGeom>
        </xdr:spPr>
      </xdr:pic>
      <xdr:pic>
        <xdr:nvPicPr>
          <xdr:cNvPr id="40" name="Obraz 39">
            <a:extLst>
              <a:ext uri="{FF2B5EF4-FFF2-40B4-BE49-F238E27FC236}">
                <a16:creationId xmlns:a16="http://schemas.microsoft.com/office/drawing/2014/main" id="{1C609D8A-A1F9-455F-9BE4-D44B0B3528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552086" y="0"/>
            <a:ext cx="663020" cy="298679"/>
          </a:xfrm>
          <a:prstGeom prst="rect">
            <a:avLst/>
          </a:prstGeom>
        </xdr:spPr>
      </xdr:pic>
      <xdr:pic>
        <xdr:nvPicPr>
          <xdr:cNvPr id="41" name="Obraz 40">
            <a:extLst>
              <a:ext uri="{FF2B5EF4-FFF2-40B4-BE49-F238E27FC236}">
                <a16:creationId xmlns:a16="http://schemas.microsoft.com/office/drawing/2014/main" id="{C6367FFC-0372-460C-8B3C-840B1F1A86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213016" y="0"/>
            <a:ext cx="663020" cy="29867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</xdr:colOff>
      <xdr:row>17</xdr:row>
      <xdr:rowOff>11206</xdr:rowOff>
    </xdr:from>
    <xdr:to>
      <xdr:col>17</xdr:col>
      <xdr:colOff>392206</xdr:colOff>
      <xdr:row>44</xdr:row>
      <xdr:rowOff>78441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760ED140-4BC6-474F-9158-07B60F2276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145116</xdr:colOff>
      <xdr:row>88</xdr:row>
      <xdr:rowOff>99484</xdr:rowOff>
    </xdr:from>
    <xdr:to>
      <xdr:col>11</xdr:col>
      <xdr:colOff>490009</xdr:colOff>
      <xdr:row>114</xdr:row>
      <xdr:rowOff>57150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CF888785-9AB6-414E-8D97-5D4155701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286808</xdr:colOff>
      <xdr:row>61</xdr:row>
      <xdr:rowOff>67733</xdr:rowOff>
    </xdr:from>
    <xdr:to>
      <xdr:col>13</xdr:col>
      <xdr:colOff>636059</xdr:colOff>
      <xdr:row>86</xdr:row>
      <xdr:rowOff>33867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509DF897-7131-4645-B324-8654F174C2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19</xdr:col>
      <xdr:colOff>9525</xdr:colOff>
      <xdr:row>0</xdr:row>
      <xdr:rowOff>298679</xdr:rowOff>
    </xdr:to>
    <xdr:grpSp>
      <xdr:nvGrpSpPr>
        <xdr:cNvPr id="5" name="Grupa 4">
          <a:extLst>
            <a:ext uri="{FF2B5EF4-FFF2-40B4-BE49-F238E27FC236}">
              <a16:creationId xmlns:a16="http://schemas.microsoft.com/office/drawing/2014/main" id="{EBF6EE90-9B6D-4241-BCF9-DB1DBF22EDFB}"/>
            </a:ext>
          </a:extLst>
        </xdr:cNvPr>
        <xdr:cNvGrpSpPr/>
      </xdr:nvGrpSpPr>
      <xdr:grpSpPr>
        <a:xfrm>
          <a:off x="0" y="0"/>
          <a:ext cx="16002000" cy="298679"/>
          <a:chOff x="0" y="0"/>
          <a:chExt cx="16542261" cy="298679"/>
        </a:xfrm>
      </xdr:grpSpPr>
      <xdr:grpSp>
        <xdr:nvGrpSpPr>
          <xdr:cNvPr id="6" name="Grupa 5">
            <a:extLst>
              <a:ext uri="{FF2B5EF4-FFF2-40B4-BE49-F238E27FC236}">
                <a16:creationId xmlns:a16="http://schemas.microsoft.com/office/drawing/2014/main" id="{2FF7CDD4-D1AD-449D-BF2D-985ED2BE8C85}"/>
              </a:ext>
            </a:extLst>
          </xdr:cNvPr>
          <xdr:cNvGrpSpPr/>
        </xdr:nvGrpSpPr>
        <xdr:grpSpPr>
          <a:xfrm>
            <a:off x="0" y="0"/>
            <a:ext cx="14554199" cy="298679"/>
            <a:chOff x="1" y="0"/>
            <a:chExt cx="15595034" cy="298679"/>
          </a:xfrm>
        </xdr:grpSpPr>
        <xdr:grpSp>
          <xdr:nvGrpSpPr>
            <xdr:cNvPr id="10" name="Grupa 9">
              <a:extLst>
                <a:ext uri="{FF2B5EF4-FFF2-40B4-BE49-F238E27FC236}">
                  <a16:creationId xmlns:a16="http://schemas.microsoft.com/office/drawing/2014/main" id="{8D0517A6-2A2D-4615-A7C2-D74D558AE29C}"/>
                </a:ext>
              </a:extLst>
            </xdr:cNvPr>
            <xdr:cNvGrpSpPr/>
          </xdr:nvGrpSpPr>
          <xdr:grpSpPr>
            <a:xfrm>
              <a:off x="1" y="0"/>
              <a:ext cx="12763499" cy="298679"/>
              <a:chOff x="1" y="0"/>
              <a:chExt cx="13453074" cy="298679"/>
            </a:xfrm>
          </xdr:grpSpPr>
          <xdr:grpSp>
            <xdr:nvGrpSpPr>
              <xdr:cNvPr id="15" name="Grupa 14">
                <a:extLst>
                  <a:ext uri="{FF2B5EF4-FFF2-40B4-BE49-F238E27FC236}">
                    <a16:creationId xmlns:a16="http://schemas.microsoft.com/office/drawing/2014/main" id="{BC76907D-7C45-4B5E-A370-35B1AE2EA2EF}"/>
                  </a:ext>
                </a:extLst>
              </xdr:cNvPr>
              <xdr:cNvGrpSpPr/>
            </xdr:nvGrpSpPr>
            <xdr:grpSpPr>
              <a:xfrm>
                <a:off x="1" y="0"/>
                <a:ext cx="11207749" cy="298679"/>
                <a:chOff x="0" y="0"/>
                <a:chExt cx="11717601" cy="298679"/>
              </a:xfrm>
            </xdr:grpSpPr>
            <xdr:grpSp>
              <xdr:nvGrpSpPr>
                <xdr:cNvPr id="19" name="Grupa 18">
                  <a:extLst>
                    <a:ext uri="{FF2B5EF4-FFF2-40B4-BE49-F238E27FC236}">
                      <a16:creationId xmlns:a16="http://schemas.microsoft.com/office/drawing/2014/main" id="{EF7EDDEA-FA3D-4026-A153-44E14F6926BD}"/>
                    </a:ext>
                  </a:extLst>
                </xdr:cNvPr>
                <xdr:cNvGrpSpPr/>
              </xdr:nvGrpSpPr>
              <xdr:grpSpPr>
                <a:xfrm>
                  <a:off x="0" y="0"/>
                  <a:ext cx="9372600" cy="298679"/>
                  <a:chOff x="0" y="0"/>
                  <a:chExt cx="8460428" cy="298679"/>
                </a:xfrm>
              </xdr:grpSpPr>
              <xdr:grpSp>
                <xdr:nvGrpSpPr>
                  <xdr:cNvPr id="24" name="Grupa 23">
                    <a:extLst>
                      <a:ext uri="{FF2B5EF4-FFF2-40B4-BE49-F238E27FC236}">
                        <a16:creationId xmlns:a16="http://schemas.microsoft.com/office/drawing/2014/main" id="{C38A30A3-05C6-4560-AF5E-5B8C94C647F4}"/>
                      </a:ext>
                    </a:extLst>
                  </xdr:cNvPr>
                  <xdr:cNvGrpSpPr/>
                </xdr:nvGrpSpPr>
                <xdr:grpSpPr>
                  <a:xfrm>
                    <a:off x="0" y="0"/>
                    <a:ext cx="2821628" cy="298679"/>
                    <a:chOff x="0" y="0"/>
                    <a:chExt cx="2821628" cy="298679"/>
                  </a:xfrm>
                </xdr:grpSpPr>
                <xdr:pic>
                  <xdr:nvPicPr>
                    <xdr:cNvPr id="35" name="Obraz 34">
                      <a:extLst>
                        <a:ext uri="{FF2B5EF4-FFF2-40B4-BE49-F238E27FC236}">
                          <a16:creationId xmlns:a16="http://schemas.microsoft.com/office/drawing/2014/main" id="{2C768519-D91F-4B3C-8148-F615A23D1FB0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4" cstate="print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0" y="0"/>
                      <a:ext cx="707078" cy="298679"/>
                    </a:xfrm>
                    <a:prstGeom prst="rect">
                      <a:avLst/>
                    </a:prstGeom>
                  </xdr:spPr>
                </xdr:pic>
                <xdr:pic>
                  <xdr:nvPicPr>
                    <xdr:cNvPr id="36" name="Obraz 35">
                      <a:extLst>
                        <a:ext uri="{FF2B5EF4-FFF2-40B4-BE49-F238E27FC236}">
                          <a16:creationId xmlns:a16="http://schemas.microsoft.com/office/drawing/2014/main" id="{544B2D7F-1E56-445A-914E-530EA1D6DDC2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4" cstate="print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704850" y="0"/>
                      <a:ext cx="707078" cy="298679"/>
                    </a:xfrm>
                    <a:prstGeom prst="rect">
                      <a:avLst/>
                    </a:prstGeom>
                  </xdr:spPr>
                </xdr:pic>
                <xdr:pic>
                  <xdr:nvPicPr>
                    <xdr:cNvPr id="37" name="Obraz 36">
                      <a:extLst>
                        <a:ext uri="{FF2B5EF4-FFF2-40B4-BE49-F238E27FC236}">
                          <a16:creationId xmlns:a16="http://schemas.microsoft.com/office/drawing/2014/main" id="{5EF41458-AE8F-4033-B16A-3DB6C1DBC21C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4" cstate="print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1409700" y="0"/>
                      <a:ext cx="707078" cy="298679"/>
                    </a:xfrm>
                    <a:prstGeom prst="rect">
                      <a:avLst/>
                    </a:prstGeom>
                  </xdr:spPr>
                </xdr:pic>
                <xdr:pic>
                  <xdr:nvPicPr>
                    <xdr:cNvPr id="38" name="Obraz 37">
                      <a:extLst>
                        <a:ext uri="{FF2B5EF4-FFF2-40B4-BE49-F238E27FC236}">
                          <a16:creationId xmlns:a16="http://schemas.microsoft.com/office/drawing/2014/main" id="{26F67FD4-B5C8-4C9B-88D3-01FE8C8A0976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4" cstate="print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2114550" y="0"/>
                      <a:ext cx="707078" cy="298679"/>
                    </a:xfrm>
                    <a:prstGeom prst="rect">
                      <a:avLst/>
                    </a:prstGeom>
                  </xdr:spPr>
                </xdr:pic>
              </xdr:grpSp>
              <xdr:grpSp>
                <xdr:nvGrpSpPr>
                  <xdr:cNvPr id="25" name="Grupa 24">
                    <a:extLst>
                      <a:ext uri="{FF2B5EF4-FFF2-40B4-BE49-F238E27FC236}">
                        <a16:creationId xmlns:a16="http://schemas.microsoft.com/office/drawing/2014/main" id="{7A377E96-A63E-4F02-BC58-21E6578397A2}"/>
                      </a:ext>
                    </a:extLst>
                  </xdr:cNvPr>
                  <xdr:cNvGrpSpPr/>
                </xdr:nvGrpSpPr>
                <xdr:grpSpPr>
                  <a:xfrm>
                    <a:off x="2819400" y="0"/>
                    <a:ext cx="2821628" cy="298679"/>
                    <a:chOff x="0" y="0"/>
                    <a:chExt cx="2821628" cy="298679"/>
                  </a:xfrm>
                </xdr:grpSpPr>
                <xdr:pic>
                  <xdr:nvPicPr>
                    <xdr:cNvPr id="31" name="Obraz 30">
                      <a:extLst>
                        <a:ext uri="{FF2B5EF4-FFF2-40B4-BE49-F238E27FC236}">
                          <a16:creationId xmlns:a16="http://schemas.microsoft.com/office/drawing/2014/main" id="{2136A336-F1DE-48E9-9309-AE934814F78D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4" cstate="print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0" y="0"/>
                      <a:ext cx="707078" cy="298679"/>
                    </a:xfrm>
                    <a:prstGeom prst="rect">
                      <a:avLst/>
                    </a:prstGeom>
                  </xdr:spPr>
                </xdr:pic>
                <xdr:pic>
                  <xdr:nvPicPr>
                    <xdr:cNvPr id="32" name="Obraz 31">
                      <a:extLst>
                        <a:ext uri="{FF2B5EF4-FFF2-40B4-BE49-F238E27FC236}">
                          <a16:creationId xmlns:a16="http://schemas.microsoft.com/office/drawing/2014/main" id="{3A676722-D286-4FF3-9DBC-928A86F79030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4" cstate="print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704850" y="0"/>
                      <a:ext cx="707078" cy="298679"/>
                    </a:xfrm>
                    <a:prstGeom prst="rect">
                      <a:avLst/>
                    </a:prstGeom>
                  </xdr:spPr>
                </xdr:pic>
                <xdr:pic>
                  <xdr:nvPicPr>
                    <xdr:cNvPr id="33" name="Obraz 32">
                      <a:extLst>
                        <a:ext uri="{FF2B5EF4-FFF2-40B4-BE49-F238E27FC236}">
                          <a16:creationId xmlns:a16="http://schemas.microsoft.com/office/drawing/2014/main" id="{F520E455-3B34-4638-911D-98FA69E8319A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4" cstate="print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1409700" y="0"/>
                      <a:ext cx="707078" cy="298679"/>
                    </a:xfrm>
                    <a:prstGeom prst="rect">
                      <a:avLst/>
                    </a:prstGeom>
                  </xdr:spPr>
                </xdr:pic>
                <xdr:pic>
                  <xdr:nvPicPr>
                    <xdr:cNvPr id="34" name="Obraz 33">
                      <a:extLst>
                        <a:ext uri="{FF2B5EF4-FFF2-40B4-BE49-F238E27FC236}">
                          <a16:creationId xmlns:a16="http://schemas.microsoft.com/office/drawing/2014/main" id="{BD483F98-0273-4AF6-87E1-0E3255483D94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4" cstate="print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2114550" y="0"/>
                      <a:ext cx="707078" cy="298679"/>
                    </a:xfrm>
                    <a:prstGeom prst="rect">
                      <a:avLst/>
                    </a:prstGeom>
                  </xdr:spPr>
                </xdr:pic>
              </xdr:grpSp>
              <xdr:grpSp>
                <xdr:nvGrpSpPr>
                  <xdr:cNvPr id="26" name="Grupa 25">
                    <a:extLst>
                      <a:ext uri="{FF2B5EF4-FFF2-40B4-BE49-F238E27FC236}">
                        <a16:creationId xmlns:a16="http://schemas.microsoft.com/office/drawing/2014/main" id="{3ECC6657-B53F-47AE-80AF-D28D97B8049F}"/>
                      </a:ext>
                    </a:extLst>
                  </xdr:cNvPr>
                  <xdr:cNvGrpSpPr/>
                </xdr:nvGrpSpPr>
                <xdr:grpSpPr>
                  <a:xfrm>
                    <a:off x="5638800" y="0"/>
                    <a:ext cx="2821628" cy="298679"/>
                    <a:chOff x="0" y="0"/>
                    <a:chExt cx="2821628" cy="298679"/>
                  </a:xfrm>
                </xdr:grpSpPr>
                <xdr:pic>
                  <xdr:nvPicPr>
                    <xdr:cNvPr id="27" name="Obraz 26">
                      <a:extLst>
                        <a:ext uri="{FF2B5EF4-FFF2-40B4-BE49-F238E27FC236}">
                          <a16:creationId xmlns:a16="http://schemas.microsoft.com/office/drawing/2014/main" id="{6621E47C-B502-43DE-9BF0-036284833918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4" cstate="print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0" y="0"/>
                      <a:ext cx="707078" cy="298679"/>
                    </a:xfrm>
                    <a:prstGeom prst="rect">
                      <a:avLst/>
                    </a:prstGeom>
                  </xdr:spPr>
                </xdr:pic>
                <xdr:pic>
                  <xdr:nvPicPr>
                    <xdr:cNvPr id="28" name="Obraz 27">
                      <a:extLst>
                        <a:ext uri="{FF2B5EF4-FFF2-40B4-BE49-F238E27FC236}">
                          <a16:creationId xmlns:a16="http://schemas.microsoft.com/office/drawing/2014/main" id="{EBCCEF52-0FDE-432C-B05A-719324ED2E4C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4" cstate="print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704850" y="0"/>
                      <a:ext cx="707078" cy="298679"/>
                    </a:xfrm>
                    <a:prstGeom prst="rect">
                      <a:avLst/>
                    </a:prstGeom>
                  </xdr:spPr>
                </xdr:pic>
                <xdr:pic>
                  <xdr:nvPicPr>
                    <xdr:cNvPr id="29" name="Obraz 28">
                      <a:extLst>
                        <a:ext uri="{FF2B5EF4-FFF2-40B4-BE49-F238E27FC236}">
                          <a16:creationId xmlns:a16="http://schemas.microsoft.com/office/drawing/2014/main" id="{A420EA8E-3704-44AF-8D8B-174F040772F1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4" cstate="print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1409700" y="0"/>
                      <a:ext cx="707078" cy="298679"/>
                    </a:xfrm>
                    <a:prstGeom prst="rect">
                      <a:avLst/>
                    </a:prstGeom>
                  </xdr:spPr>
                </xdr:pic>
                <xdr:pic>
                  <xdr:nvPicPr>
                    <xdr:cNvPr id="30" name="Obraz 29">
                      <a:extLst>
                        <a:ext uri="{FF2B5EF4-FFF2-40B4-BE49-F238E27FC236}">
                          <a16:creationId xmlns:a16="http://schemas.microsoft.com/office/drawing/2014/main" id="{C456D1B2-878A-40D3-9777-95C9D4C33340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4" cstate="print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2114550" y="0"/>
                      <a:ext cx="707078" cy="298679"/>
                    </a:xfrm>
                    <a:prstGeom prst="rect">
                      <a:avLst/>
                    </a:prstGeom>
                  </xdr:spPr>
                </xdr:pic>
              </xdr:grpSp>
            </xdr:grpSp>
            <xdr:grpSp>
              <xdr:nvGrpSpPr>
                <xdr:cNvPr id="20" name="Grupa 19">
                  <a:extLst>
                    <a:ext uri="{FF2B5EF4-FFF2-40B4-BE49-F238E27FC236}">
                      <a16:creationId xmlns:a16="http://schemas.microsoft.com/office/drawing/2014/main" id="{1E91E2E7-88E3-44CF-9764-DEA38401E2FC}"/>
                    </a:ext>
                  </a:extLst>
                </xdr:cNvPr>
                <xdr:cNvGrpSpPr/>
              </xdr:nvGrpSpPr>
              <xdr:grpSpPr>
                <a:xfrm>
                  <a:off x="9372600" y="0"/>
                  <a:ext cx="2345001" cy="298679"/>
                  <a:chOff x="13201650" y="381000"/>
                  <a:chExt cx="2345001" cy="298679"/>
                </a:xfrm>
              </xdr:grpSpPr>
              <xdr:pic>
                <xdr:nvPicPr>
                  <xdr:cNvPr id="21" name="Obraz 20">
                    <a:extLst>
                      <a:ext uri="{FF2B5EF4-FFF2-40B4-BE49-F238E27FC236}">
                        <a16:creationId xmlns:a16="http://schemas.microsoft.com/office/drawing/2014/main" id="{B323C91E-51FB-42DC-9093-DBC730DC4C2B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4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13201650" y="381000"/>
                    <a:ext cx="783312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2" name="Obraz 21">
                    <a:extLst>
                      <a:ext uri="{FF2B5EF4-FFF2-40B4-BE49-F238E27FC236}">
                        <a16:creationId xmlns:a16="http://schemas.microsoft.com/office/drawing/2014/main" id="{3E01AA34-ADBD-45E4-BE3D-7354D8240DD3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4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13982494" y="381000"/>
                    <a:ext cx="783312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3" name="Obraz 22">
                    <a:extLst>
                      <a:ext uri="{FF2B5EF4-FFF2-40B4-BE49-F238E27FC236}">
                        <a16:creationId xmlns:a16="http://schemas.microsoft.com/office/drawing/2014/main" id="{27BC2D18-2A22-4484-9032-E4E627B787C1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4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14763339" y="381000"/>
                    <a:ext cx="783312" cy="298679"/>
                  </a:xfrm>
                  <a:prstGeom prst="rect">
                    <a:avLst/>
                  </a:prstGeom>
                </xdr:spPr>
              </xdr:pic>
            </xdr:grpSp>
          </xdr:grpSp>
          <xdr:pic>
            <xdr:nvPicPr>
              <xdr:cNvPr id="16" name="Obraz 15">
                <a:extLst>
                  <a:ext uri="{FF2B5EF4-FFF2-40B4-BE49-F238E27FC236}">
                    <a16:creationId xmlns:a16="http://schemas.microsoft.com/office/drawing/2014/main" id="{6B2BA177-5BD7-4A3F-BB21-767E4746EAF6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4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1207749" y="0"/>
                <a:ext cx="749229" cy="298679"/>
              </a:xfrm>
              <a:prstGeom prst="rect">
                <a:avLst/>
              </a:prstGeom>
            </xdr:spPr>
          </xdr:pic>
          <xdr:pic>
            <xdr:nvPicPr>
              <xdr:cNvPr id="17" name="Obraz 16">
                <a:extLst>
                  <a:ext uri="{FF2B5EF4-FFF2-40B4-BE49-F238E27FC236}">
                    <a16:creationId xmlns:a16="http://schemas.microsoft.com/office/drawing/2014/main" id="{58EBE158-A770-4088-89FA-1FD8901C0949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4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1956978" y="0"/>
                <a:ext cx="749229" cy="298679"/>
              </a:xfrm>
              <a:prstGeom prst="rect">
                <a:avLst/>
              </a:prstGeom>
            </xdr:spPr>
          </xdr:pic>
          <xdr:pic>
            <xdr:nvPicPr>
              <xdr:cNvPr id="18" name="Obraz 17">
                <a:extLst>
                  <a:ext uri="{FF2B5EF4-FFF2-40B4-BE49-F238E27FC236}">
                    <a16:creationId xmlns:a16="http://schemas.microsoft.com/office/drawing/2014/main" id="{50081E78-8CF7-40FE-AACD-BD4E14066AEF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4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2703846" y="0"/>
                <a:ext cx="749229" cy="298679"/>
              </a:xfrm>
              <a:prstGeom prst="rect">
                <a:avLst/>
              </a:prstGeom>
            </xdr:spPr>
          </xdr:pic>
        </xdr:grpSp>
        <xdr:pic>
          <xdr:nvPicPr>
            <xdr:cNvPr id="11" name="Obraz 10">
              <a:extLst>
                <a:ext uri="{FF2B5EF4-FFF2-40B4-BE49-F238E27FC236}">
                  <a16:creationId xmlns:a16="http://schemas.microsoft.com/office/drawing/2014/main" id="{63CEA8E1-64F3-475B-9E54-64D8E7808D5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2753975" y="0"/>
              <a:ext cx="710825" cy="298679"/>
            </a:xfrm>
            <a:prstGeom prst="rect">
              <a:avLst/>
            </a:prstGeom>
          </xdr:spPr>
        </xdr:pic>
        <xdr:pic>
          <xdr:nvPicPr>
            <xdr:cNvPr id="12" name="Obraz 11">
              <a:extLst>
                <a:ext uri="{FF2B5EF4-FFF2-40B4-BE49-F238E27FC236}">
                  <a16:creationId xmlns:a16="http://schemas.microsoft.com/office/drawing/2014/main" id="{AEED5D25-0670-48BE-870F-B586B793744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3464799" y="0"/>
              <a:ext cx="710825" cy="298679"/>
            </a:xfrm>
            <a:prstGeom prst="rect">
              <a:avLst/>
            </a:prstGeom>
          </xdr:spPr>
        </xdr:pic>
        <xdr:pic>
          <xdr:nvPicPr>
            <xdr:cNvPr id="13" name="Obraz 12">
              <a:extLst>
                <a:ext uri="{FF2B5EF4-FFF2-40B4-BE49-F238E27FC236}">
                  <a16:creationId xmlns:a16="http://schemas.microsoft.com/office/drawing/2014/main" id="{D8405C62-9613-4144-9276-6E378989C39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175625" y="0"/>
              <a:ext cx="710825" cy="298679"/>
            </a:xfrm>
            <a:prstGeom prst="rect">
              <a:avLst/>
            </a:prstGeom>
          </xdr:spPr>
        </xdr:pic>
        <xdr:pic>
          <xdr:nvPicPr>
            <xdr:cNvPr id="14" name="Obraz 13">
              <a:extLst>
                <a:ext uri="{FF2B5EF4-FFF2-40B4-BE49-F238E27FC236}">
                  <a16:creationId xmlns:a16="http://schemas.microsoft.com/office/drawing/2014/main" id="{6EAC005D-CCB5-4283-9AA6-4F758DB3C62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884210" y="0"/>
              <a:ext cx="710825" cy="298679"/>
            </a:xfrm>
            <a:prstGeom prst="rect">
              <a:avLst/>
            </a:prstGeom>
          </xdr:spPr>
        </xdr:pic>
      </xdr:grpSp>
      <xdr:pic>
        <xdr:nvPicPr>
          <xdr:cNvPr id="7" name="Obraz 6">
            <a:extLst>
              <a:ext uri="{FF2B5EF4-FFF2-40B4-BE49-F238E27FC236}">
                <a16:creationId xmlns:a16="http://schemas.microsoft.com/office/drawing/2014/main" id="{DE84DACB-0B1D-4182-84E4-E82CED0DAC2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554200" y="0"/>
            <a:ext cx="663384" cy="298679"/>
          </a:xfrm>
          <a:prstGeom prst="rect">
            <a:avLst/>
          </a:prstGeom>
        </xdr:spPr>
      </xdr:pic>
      <xdr:pic>
        <xdr:nvPicPr>
          <xdr:cNvPr id="8" name="Obraz 7">
            <a:extLst>
              <a:ext uri="{FF2B5EF4-FFF2-40B4-BE49-F238E27FC236}">
                <a16:creationId xmlns:a16="http://schemas.microsoft.com/office/drawing/2014/main" id="{1410E237-9D7A-42C0-95F7-E5CD1198EA9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217584" y="0"/>
            <a:ext cx="663384" cy="298679"/>
          </a:xfrm>
          <a:prstGeom prst="rect">
            <a:avLst/>
          </a:prstGeom>
        </xdr:spPr>
      </xdr:pic>
      <xdr:pic>
        <xdr:nvPicPr>
          <xdr:cNvPr id="9" name="Obraz 8">
            <a:extLst>
              <a:ext uri="{FF2B5EF4-FFF2-40B4-BE49-F238E27FC236}">
                <a16:creationId xmlns:a16="http://schemas.microsoft.com/office/drawing/2014/main" id="{B32841F5-9252-4552-856D-6032C29C99F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878877" y="0"/>
            <a:ext cx="663384" cy="298679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19</xdr:row>
      <xdr:rowOff>28575</xdr:rowOff>
    </xdr:from>
    <xdr:to>
      <xdr:col>18</xdr:col>
      <xdr:colOff>942975</xdr:colOff>
      <xdr:row>44</xdr:row>
      <xdr:rowOff>152400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FA3F7512-16F8-44F5-9F11-7C3C9D01D4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0</xdr:row>
      <xdr:rowOff>0</xdr:rowOff>
    </xdr:from>
    <xdr:to>
      <xdr:col>19</xdr:col>
      <xdr:colOff>1</xdr:colOff>
      <xdr:row>0</xdr:row>
      <xdr:rowOff>295275</xdr:rowOff>
    </xdr:to>
    <xdr:grpSp>
      <xdr:nvGrpSpPr>
        <xdr:cNvPr id="3" name="Grupa 2">
          <a:extLst>
            <a:ext uri="{FF2B5EF4-FFF2-40B4-BE49-F238E27FC236}">
              <a16:creationId xmlns:a16="http://schemas.microsoft.com/office/drawing/2014/main" id="{9B9B086E-AE5B-4D4F-8ED8-B396ECEEC19A}"/>
            </a:ext>
          </a:extLst>
        </xdr:cNvPr>
        <xdr:cNvGrpSpPr/>
      </xdr:nvGrpSpPr>
      <xdr:grpSpPr>
        <a:xfrm>
          <a:off x="1" y="0"/>
          <a:ext cx="13296900" cy="295275"/>
          <a:chOff x="0" y="0"/>
          <a:chExt cx="15663011" cy="295275"/>
        </a:xfrm>
      </xdr:grpSpPr>
      <xdr:grpSp>
        <xdr:nvGrpSpPr>
          <xdr:cNvPr id="4" name="Grupa 3">
            <a:extLst>
              <a:ext uri="{FF2B5EF4-FFF2-40B4-BE49-F238E27FC236}">
                <a16:creationId xmlns:a16="http://schemas.microsoft.com/office/drawing/2014/main" id="{415A4218-7F90-414E-8F57-D590C37F641E}"/>
              </a:ext>
            </a:extLst>
          </xdr:cNvPr>
          <xdr:cNvGrpSpPr/>
        </xdr:nvGrpSpPr>
        <xdr:grpSpPr>
          <a:xfrm>
            <a:off x="0" y="0"/>
            <a:ext cx="12430125" cy="295275"/>
            <a:chOff x="0" y="0"/>
            <a:chExt cx="10040158" cy="295275"/>
          </a:xfrm>
        </xdr:grpSpPr>
        <xdr:grpSp>
          <xdr:nvGrpSpPr>
            <xdr:cNvPr id="9" name="Grupa 8">
              <a:extLst>
                <a:ext uri="{FF2B5EF4-FFF2-40B4-BE49-F238E27FC236}">
                  <a16:creationId xmlns:a16="http://schemas.microsoft.com/office/drawing/2014/main" id="{EFA421DF-681B-48B4-934B-2A134578C751}"/>
                </a:ext>
              </a:extLst>
            </xdr:cNvPr>
            <xdr:cNvGrpSpPr/>
          </xdr:nvGrpSpPr>
          <xdr:grpSpPr>
            <a:xfrm>
              <a:off x="0" y="1"/>
              <a:ext cx="8077200" cy="295274"/>
              <a:chOff x="0" y="0"/>
              <a:chExt cx="8705750" cy="298679"/>
            </a:xfrm>
          </xdr:grpSpPr>
          <xdr:grpSp>
            <xdr:nvGrpSpPr>
              <xdr:cNvPr id="13" name="Grupa 12">
                <a:extLst>
                  <a:ext uri="{FF2B5EF4-FFF2-40B4-BE49-F238E27FC236}">
                    <a16:creationId xmlns:a16="http://schemas.microsoft.com/office/drawing/2014/main" id="{32919A1A-8B4D-437B-A92F-C0C85CC79B63}"/>
                  </a:ext>
                </a:extLst>
              </xdr:cNvPr>
              <xdr:cNvGrpSpPr/>
            </xdr:nvGrpSpPr>
            <xdr:grpSpPr>
              <a:xfrm>
                <a:off x="0" y="0"/>
                <a:ext cx="8460428" cy="298679"/>
                <a:chOff x="0" y="0"/>
                <a:chExt cx="8460428" cy="298679"/>
              </a:xfrm>
            </xdr:grpSpPr>
            <xdr:grpSp>
              <xdr:nvGrpSpPr>
                <xdr:cNvPr id="15" name="Grupa 14">
                  <a:extLst>
                    <a:ext uri="{FF2B5EF4-FFF2-40B4-BE49-F238E27FC236}">
                      <a16:creationId xmlns:a16="http://schemas.microsoft.com/office/drawing/2014/main" id="{2E4DB06B-4290-486A-8BEA-53AD7E7E0204}"/>
                    </a:ext>
                  </a:extLst>
                </xdr:cNvPr>
                <xdr:cNvGrpSpPr/>
              </xdr:nvGrpSpPr>
              <xdr:grpSpPr>
                <a:xfrm>
                  <a:off x="0" y="0"/>
                  <a:ext cx="2821628" cy="298679"/>
                  <a:chOff x="0" y="0"/>
                  <a:chExt cx="2821628" cy="298679"/>
                </a:xfrm>
              </xdr:grpSpPr>
              <xdr:pic>
                <xdr:nvPicPr>
                  <xdr:cNvPr id="26" name="Obraz 25">
                    <a:extLst>
                      <a:ext uri="{FF2B5EF4-FFF2-40B4-BE49-F238E27FC236}">
                        <a16:creationId xmlns:a16="http://schemas.microsoft.com/office/drawing/2014/main" id="{1BD1C973-2B1D-4C42-BC04-90C31729F374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7" name="Obraz 26">
                    <a:extLst>
                      <a:ext uri="{FF2B5EF4-FFF2-40B4-BE49-F238E27FC236}">
                        <a16:creationId xmlns:a16="http://schemas.microsoft.com/office/drawing/2014/main" id="{E30ABF14-47FE-49FD-8E24-E5807946C2E5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70485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8" name="Obraz 27">
                    <a:extLst>
                      <a:ext uri="{FF2B5EF4-FFF2-40B4-BE49-F238E27FC236}">
                        <a16:creationId xmlns:a16="http://schemas.microsoft.com/office/drawing/2014/main" id="{CCC23C26-F2F9-445E-B2C7-F95E65E0E111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140970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9" name="Obraz 28">
                    <a:extLst>
                      <a:ext uri="{FF2B5EF4-FFF2-40B4-BE49-F238E27FC236}">
                        <a16:creationId xmlns:a16="http://schemas.microsoft.com/office/drawing/2014/main" id="{385F73FE-6604-49DE-9D39-2D6906846D84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2114550" y="0"/>
                    <a:ext cx="707078" cy="298679"/>
                  </a:xfrm>
                  <a:prstGeom prst="rect">
                    <a:avLst/>
                  </a:prstGeom>
                </xdr:spPr>
              </xdr:pic>
            </xdr:grpSp>
            <xdr:grpSp>
              <xdr:nvGrpSpPr>
                <xdr:cNvPr id="16" name="Grupa 15">
                  <a:extLst>
                    <a:ext uri="{FF2B5EF4-FFF2-40B4-BE49-F238E27FC236}">
                      <a16:creationId xmlns:a16="http://schemas.microsoft.com/office/drawing/2014/main" id="{EC4FEA41-3D49-45EB-A368-9023090742E9}"/>
                    </a:ext>
                  </a:extLst>
                </xdr:cNvPr>
                <xdr:cNvGrpSpPr/>
              </xdr:nvGrpSpPr>
              <xdr:grpSpPr>
                <a:xfrm>
                  <a:off x="2819400" y="0"/>
                  <a:ext cx="2821628" cy="298679"/>
                  <a:chOff x="0" y="0"/>
                  <a:chExt cx="2821628" cy="298679"/>
                </a:xfrm>
              </xdr:grpSpPr>
              <xdr:pic>
                <xdr:nvPicPr>
                  <xdr:cNvPr id="22" name="Obraz 21">
                    <a:extLst>
                      <a:ext uri="{FF2B5EF4-FFF2-40B4-BE49-F238E27FC236}">
                        <a16:creationId xmlns:a16="http://schemas.microsoft.com/office/drawing/2014/main" id="{1A1D419B-E38A-473F-B2A2-D3B798FD984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3" name="Obraz 22">
                    <a:extLst>
                      <a:ext uri="{FF2B5EF4-FFF2-40B4-BE49-F238E27FC236}">
                        <a16:creationId xmlns:a16="http://schemas.microsoft.com/office/drawing/2014/main" id="{FF06E47A-EAEC-4963-8A0B-C8D2F3BC9C1F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70485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4" name="Obraz 23">
                    <a:extLst>
                      <a:ext uri="{FF2B5EF4-FFF2-40B4-BE49-F238E27FC236}">
                        <a16:creationId xmlns:a16="http://schemas.microsoft.com/office/drawing/2014/main" id="{3912799B-2695-4BE8-81A2-F00A2B0A3ED6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140970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5" name="Obraz 24">
                    <a:extLst>
                      <a:ext uri="{FF2B5EF4-FFF2-40B4-BE49-F238E27FC236}">
                        <a16:creationId xmlns:a16="http://schemas.microsoft.com/office/drawing/2014/main" id="{C904A37E-EB00-46FD-8D24-F79784DE1413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2114550" y="0"/>
                    <a:ext cx="707078" cy="298679"/>
                  </a:xfrm>
                  <a:prstGeom prst="rect">
                    <a:avLst/>
                  </a:prstGeom>
                </xdr:spPr>
              </xdr:pic>
            </xdr:grpSp>
            <xdr:grpSp>
              <xdr:nvGrpSpPr>
                <xdr:cNvPr id="17" name="Grupa 16">
                  <a:extLst>
                    <a:ext uri="{FF2B5EF4-FFF2-40B4-BE49-F238E27FC236}">
                      <a16:creationId xmlns:a16="http://schemas.microsoft.com/office/drawing/2014/main" id="{9AC77174-E7BF-49BD-B65B-FDD082DA3512}"/>
                    </a:ext>
                  </a:extLst>
                </xdr:cNvPr>
                <xdr:cNvGrpSpPr/>
              </xdr:nvGrpSpPr>
              <xdr:grpSpPr>
                <a:xfrm>
                  <a:off x="5638800" y="0"/>
                  <a:ext cx="2821628" cy="298679"/>
                  <a:chOff x="0" y="0"/>
                  <a:chExt cx="2821628" cy="298679"/>
                </a:xfrm>
              </xdr:grpSpPr>
              <xdr:pic>
                <xdr:nvPicPr>
                  <xdr:cNvPr id="18" name="Obraz 17">
                    <a:extLst>
                      <a:ext uri="{FF2B5EF4-FFF2-40B4-BE49-F238E27FC236}">
                        <a16:creationId xmlns:a16="http://schemas.microsoft.com/office/drawing/2014/main" id="{C279C7F4-F1E5-4A96-9604-EA4E04BB06BC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19" name="Obraz 18">
                    <a:extLst>
                      <a:ext uri="{FF2B5EF4-FFF2-40B4-BE49-F238E27FC236}">
                        <a16:creationId xmlns:a16="http://schemas.microsoft.com/office/drawing/2014/main" id="{6B92E0C1-1A67-4F66-885F-E6C14C664EE5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70485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0" name="Obraz 19">
                    <a:extLst>
                      <a:ext uri="{FF2B5EF4-FFF2-40B4-BE49-F238E27FC236}">
                        <a16:creationId xmlns:a16="http://schemas.microsoft.com/office/drawing/2014/main" id="{361ABA6E-9260-466C-A6A7-DA8D27C9E3BC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140970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1" name="Obraz 20">
                    <a:extLst>
                      <a:ext uri="{FF2B5EF4-FFF2-40B4-BE49-F238E27FC236}">
                        <a16:creationId xmlns:a16="http://schemas.microsoft.com/office/drawing/2014/main" id="{7E835C3A-043E-4CCC-8553-39E430C29E58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2114550" y="0"/>
                    <a:ext cx="707078" cy="298679"/>
                  </a:xfrm>
                  <a:prstGeom prst="rect">
                    <a:avLst/>
                  </a:prstGeom>
                </xdr:spPr>
              </xdr:pic>
            </xdr:grpSp>
          </xdr:grpSp>
          <xdr:pic>
            <xdr:nvPicPr>
              <xdr:cNvPr id="14" name="Obraz 13">
                <a:extLst>
                  <a:ext uri="{FF2B5EF4-FFF2-40B4-BE49-F238E27FC236}">
                    <a16:creationId xmlns:a16="http://schemas.microsoft.com/office/drawing/2014/main" id="{06841917-A837-4224-9181-E6FEE8BD2B4D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998672" y="0"/>
                <a:ext cx="707078" cy="298679"/>
              </a:xfrm>
              <a:prstGeom prst="rect">
                <a:avLst/>
              </a:prstGeom>
            </xdr:spPr>
          </xdr:pic>
        </xdr:grpSp>
        <xdr:pic>
          <xdr:nvPicPr>
            <xdr:cNvPr id="10" name="Obraz 9">
              <a:extLst>
                <a:ext uri="{FF2B5EF4-FFF2-40B4-BE49-F238E27FC236}">
                  <a16:creationId xmlns:a16="http://schemas.microsoft.com/office/drawing/2014/main" id="{4E7D3318-E0D3-49CE-9BA0-54D5EBEC19E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8077200" y="0"/>
              <a:ext cx="656027" cy="295274"/>
            </a:xfrm>
            <a:prstGeom prst="rect">
              <a:avLst/>
            </a:prstGeom>
          </xdr:spPr>
        </xdr:pic>
        <xdr:pic>
          <xdr:nvPicPr>
            <xdr:cNvPr id="11" name="Obraz 10">
              <a:extLst>
                <a:ext uri="{FF2B5EF4-FFF2-40B4-BE49-F238E27FC236}">
                  <a16:creationId xmlns:a16="http://schemas.microsoft.com/office/drawing/2014/main" id="{E0339CFF-4AEF-438F-A613-18B9B9737C5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8731160" y="0"/>
              <a:ext cx="656027" cy="295274"/>
            </a:xfrm>
            <a:prstGeom prst="rect">
              <a:avLst/>
            </a:prstGeom>
          </xdr:spPr>
        </xdr:pic>
        <xdr:pic>
          <xdr:nvPicPr>
            <xdr:cNvPr id="12" name="Obraz 11">
              <a:extLst>
                <a:ext uri="{FF2B5EF4-FFF2-40B4-BE49-F238E27FC236}">
                  <a16:creationId xmlns:a16="http://schemas.microsoft.com/office/drawing/2014/main" id="{8648505C-BC6A-4AAE-8B6D-2125E792FA3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384131" y="0"/>
              <a:ext cx="656027" cy="295274"/>
            </a:xfrm>
            <a:prstGeom prst="rect">
              <a:avLst/>
            </a:prstGeom>
          </xdr:spPr>
        </xdr:pic>
      </xdr:grpSp>
      <xdr:pic>
        <xdr:nvPicPr>
          <xdr:cNvPr id="5" name="Obraz 4">
            <a:extLst>
              <a:ext uri="{FF2B5EF4-FFF2-40B4-BE49-F238E27FC236}">
                <a16:creationId xmlns:a16="http://schemas.microsoft.com/office/drawing/2014/main" id="{85E991B3-41F3-48A4-8660-1AEB97620B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420600" y="1"/>
            <a:ext cx="812189" cy="295274"/>
          </a:xfrm>
          <a:prstGeom prst="rect">
            <a:avLst/>
          </a:prstGeom>
        </xdr:spPr>
      </xdr:pic>
      <xdr:pic>
        <xdr:nvPicPr>
          <xdr:cNvPr id="6" name="Obraz 5">
            <a:extLst>
              <a:ext uri="{FF2B5EF4-FFF2-40B4-BE49-F238E27FC236}">
                <a16:creationId xmlns:a16="http://schemas.microsoft.com/office/drawing/2014/main" id="{A65C1F95-85C6-40B6-A477-3361BF33CAF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232789" y="0"/>
            <a:ext cx="812188" cy="295274"/>
          </a:xfrm>
          <a:prstGeom prst="rect">
            <a:avLst/>
          </a:prstGeom>
        </xdr:spPr>
      </xdr:pic>
      <xdr:pic>
        <xdr:nvPicPr>
          <xdr:cNvPr id="7" name="Obraz 6">
            <a:extLst>
              <a:ext uri="{FF2B5EF4-FFF2-40B4-BE49-F238E27FC236}">
                <a16:creationId xmlns:a16="http://schemas.microsoft.com/office/drawing/2014/main" id="{5595CB2B-681E-4CF0-9ADD-997F84EAD61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042418" y="0"/>
            <a:ext cx="812188" cy="295274"/>
          </a:xfrm>
          <a:prstGeom prst="rect">
            <a:avLst/>
          </a:prstGeom>
        </xdr:spPr>
      </xdr:pic>
      <xdr:pic>
        <xdr:nvPicPr>
          <xdr:cNvPr id="8" name="Obraz 7">
            <a:extLst>
              <a:ext uri="{FF2B5EF4-FFF2-40B4-BE49-F238E27FC236}">
                <a16:creationId xmlns:a16="http://schemas.microsoft.com/office/drawing/2014/main" id="{D2B21C88-9D57-4B6D-B2DC-E6C0CD0C31E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850823" y="0"/>
            <a:ext cx="812188" cy="295274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0.04401</cdr:x>
      <cdr:y>0.01793</cdr:y>
    </cdr:from>
    <cdr:to>
      <cdr:x>0.92008</cdr:x>
      <cdr:y>0.11355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419614" y="87783"/>
          <a:ext cx="8352910" cy="46814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l-PL" sz="1400"/>
            <a:t>Długość tras rowerowych oraz udział uspokojonych dróg publicznych w Gdańsku w latach 2011 - 2022</a:t>
          </a:r>
        </a:p>
      </cdr:txBody>
    </cdr:sp>
  </cdr:relSizeAnchor>
</c:userShapes>
</file>

<file path=xl/theme/theme1.xml><?xml version="1.0" encoding="utf-8"?>
<a:theme xmlns:a="http://schemas.openxmlformats.org/drawingml/2006/main" name="Motyw pakietu Office">
  <a:themeElements>
    <a:clrScheme name="GWL_2.0">
      <a:dk1>
        <a:srgbClr val="000000"/>
      </a:dk1>
      <a:lt1>
        <a:srgbClr val="FFFFFF"/>
      </a:lt1>
      <a:dk2>
        <a:srgbClr val="006451"/>
      </a:dk2>
      <a:lt2>
        <a:srgbClr val="00C09B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AF60"/>
  <sheetViews>
    <sheetView showGridLines="0"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"/>
    </sheetView>
  </sheetViews>
  <sheetFormatPr defaultRowHeight="12.75" x14ac:dyDescent="0.2"/>
  <cols>
    <col min="1" max="1" width="7.7109375" style="1" customWidth="1"/>
    <col min="2" max="2" width="15.85546875" style="1" customWidth="1"/>
    <col min="3" max="3" width="30.140625" style="1" customWidth="1"/>
    <col min="4" max="13" width="8.28515625" style="1" customWidth="1"/>
    <col min="14" max="17" width="8.28515625" style="2" customWidth="1"/>
    <col min="18" max="25" width="8.28515625" style="1" customWidth="1"/>
    <col min="26" max="26" width="9.140625" style="1"/>
    <col min="27" max="27" width="9.140625" style="1" customWidth="1"/>
    <col min="28" max="16384" width="9.140625" style="1"/>
  </cols>
  <sheetData>
    <row r="1" spans="1:32" ht="30" customHeight="1" x14ac:dyDescent="0.2">
      <c r="N1" s="1"/>
      <c r="O1" s="1"/>
      <c r="P1" s="1"/>
      <c r="Q1" s="1"/>
    </row>
    <row r="2" spans="1:32" ht="15.75" x14ac:dyDescent="0.2">
      <c r="A2" s="31" t="s">
        <v>0</v>
      </c>
      <c r="N2" s="1"/>
      <c r="O2" s="1"/>
      <c r="P2" s="40"/>
      <c r="Q2" s="38"/>
      <c r="R2" s="38"/>
      <c r="S2" s="38"/>
      <c r="T2" s="38"/>
      <c r="U2" s="38"/>
      <c r="V2" s="38"/>
      <c r="W2" s="38"/>
      <c r="X2" s="38"/>
      <c r="Y2" s="38"/>
    </row>
    <row r="3" spans="1:32" ht="30" customHeight="1" x14ac:dyDescent="0.2">
      <c r="A3" s="59" t="s">
        <v>1</v>
      </c>
      <c r="B3" s="59"/>
      <c r="C3" s="59"/>
      <c r="D3" s="35">
        <v>2000</v>
      </c>
      <c r="E3" s="4">
        <v>2001</v>
      </c>
      <c r="F3" s="35">
        <v>2002</v>
      </c>
      <c r="G3" s="35">
        <v>2003</v>
      </c>
      <c r="H3" s="35">
        <v>2004</v>
      </c>
      <c r="I3" s="35">
        <v>2005</v>
      </c>
      <c r="J3" s="35">
        <v>2006</v>
      </c>
      <c r="K3" s="35">
        <v>2007</v>
      </c>
      <c r="L3" s="35">
        <v>2008</v>
      </c>
      <c r="M3" s="35">
        <v>2009</v>
      </c>
      <c r="N3" s="35">
        <v>2010</v>
      </c>
      <c r="O3" s="35">
        <v>2011</v>
      </c>
      <c r="P3" s="35">
        <v>2012</v>
      </c>
      <c r="Q3" s="35">
        <v>2013</v>
      </c>
      <c r="R3" s="35">
        <v>2014</v>
      </c>
      <c r="S3" s="35">
        <v>2015</v>
      </c>
      <c r="T3" s="35">
        <v>2016</v>
      </c>
      <c r="U3" s="35">
        <v>2017</v>
      </c>
      <c r="V3" s="35">
        <v>2018</v>
      </c>
      <c r="W3" s="35">
        <v>2019</v>
      </c>
      <c r="X3" s="35">
        <v>2020</v>
      </c>
      <c r="Y3" s="35">
        <v>2021</v>
      </c>
      <c r="Z3" s="5" t="s">
        <v>2</v>
      </c>
      <c r="AA3" s="5" t="s">
        <v>3</v>
      </c>
    </row>
    <row r="4" spans="1:32" ht="18.75" customHeight="1" x14ac:dyDescent="0.2">
      <c r="A4" s="60" t="s">
        <v>4</v>
      </c>
      <c r="B4" s="61"/>
      <c r="C4" s="36"/>
      <c r="D4" s="12">
        <v>702</v>
      </c>
      <c r="E4" s="12">
        <v>714</v>
      </c>
      <c r="F4" s="12">
        <v>757</v>
      </c>
      <c r="G4" s="12">
        <v>621</v>
      </c>
      <c r="H4" s="12">
        <v>629</v>
      </c>
      <c r="I4" s="12">
        <v>644</v>
      </c>
      <c r="J4" s="12">
        <v>591</v>
      </c>
      <c r="K4" s="12">
        <v>593</v>
      </c>
      <c r="L4" s="12">
        <v>646</v>
      </c>
      <c r="M4" s="12">
        <v>595</v>
      </c>
      <c r="N4" s="12">
        <v>524</v>
      </c>
      <c r="O4" s="12">
        <v>626</v>
      </c>
      <c r="P4" s="12">
        <v>668</v>
      </c>
      <c r="Q4" s="12">
        <v>579</v>
      </c>
      <c r="R4" s="12">
        <v>532</v>
      </c>
      <c r="S4" s="12">
        <v>514</v>
      </c>
      <c r="T4" s="12">
        <v>507</v>
      </c>
      <c r="U4" s="10">
        <v>529</v>
      </c>
      <c r="V4" s="10">
        <v>556</v>
      </c>
      <c r="W4" s="10">
        <v>468</v>
      </c>
      <c r="X4" s="10">
        <v>400</v>
      </c>
      <c r="Y4" s="10">
        <v>383</v>
      </c>
      <c r="Z4" s="43">
        <f>Y4/X4-1</f>
        <v>-4.2499999999999982E-2</v>
      </c>
      <c r="AA4" s="44">
        <f>Y4-X4</f>
        <v>-17</v>
      </c>
      <c r="AB4" s="9"/>
    </row>
    <row r="5" spans="1:32" s="9" customFormat="1" ht="18.75" customHeight="1" x14ac:dyDescent="0.2">
      <c r="A5" s="56" t="s">
        <v>5</v>
      </c>
      <c r="B5" s="11" t="s">
        <v>6</v>
      </c>
      <c r="C5" s="11"/>
      <c r="D5" s="12">
        <v>902</v>
      </c>
      <c r="E5" s="12">
        <v>860</v>
      </c>
      <c r="F5" s="12">
        <v>991</v>
      </c>
      <c r="G5" s="12">
        <v>816</v>
      </c>
      <c r="H5" s="12">
        <v>801</v>
      </c>
      <c r="I5" s="12">
        <v>794</v>
      </c>
      <c r="J5" s="12">
        <v>726</v>
      </c>
      <c r="K5" s="12">
        <v>741</v>
      </c>
      <c r="L5" s="12">
        <v>799</v>
      </c>
      <c r="M5" s="12">
        <v>727</v>
      </c>
      <c r="N5" s="12">
        <v>669</v>
      </c>
      <c r="O5" s="12">
        <v>802</v>
      </c>
      <c r="P5" s="12">
        <v>870</v>
      </c>
      <c r="Q5" s="12">
        <v>739</v>
      </c>
      <c r="R5" s="12">
        <v>655</v>
      </c>
      <c r="S5" s="12">
        <v>632</v>
      </c>
      <c r="T5" s="12">
        <v>601</v>
      </c>
      <c r="U5" s="10">
        <v>642</v>
      </c>
      <c r="V5" s="10">
        <v>671</v>
      </c>
      <c r="W5" s="10">
        <v>577</v>
      </c>
      <c r="X5" s="10">
        <v>469</v>
      </c>
      <c r="Y5" s="10">
        <v>427</v>
      </c>
      <c r="Z5" s="43">
        <f>Y5/X5-1</f>
        <v>-8.9552238805970186E-2</v>
      </c>
      <c r="AA5" s="44">
        <f>Y5-X5</f>
        <v>-42</v>
      </c>
      <c r="AE5" s="1"/>
      <c r="AF5" s="1"/>
    </row>
    <row r="6" spans="1:32" s="9" customFormat="1" ht="18.75" customHeight="1" x14ac:dyDescent="0.2">
      <c r="A6" s="56"/>
      <c r="B6" s="57" t="s">
        <v>5</v>
      </c>
      <c r="C6" s="15" t="s">
        <v>7</v>
      </c>
      <c r="D6" s="16">
        <v>31</v>
      </c>
      <c r="E6" s="16">
        <v>28</v>
      </c>
      <c r="F6" s="16">
        <v>30</v>
      </c>
      <c r="G6" s="16">
        <v>23</v>
      </c>
      <c r="H6" s="16">
        <v>34</v>
      </c>
      <c r="I6" s="16">
        <v>23</v>
      </c>
      <c r="J6" s="16">
        <v>28</v>
      </c>
      <c r="K6" s="16">
        <v>35</v>
      </c>
      <c r="L6" s="16">
        <v>22</v>
      </c>
      <c r="M6" s="16">
        <v>33</v>
      </c>
      <c r="N6" s="16">
        <v>15</v>
      </c>
      <c r="O6" s="16">
        <v>25</v>
      </c>
      <c r="P6" s="16">
        <v>20</v>
      </c>
      <c r="Q6" s="16">
        <v>18</v>
      </c>
      <c r="R6" s="16">
        <v>14</v>
      </c>
      <c r="S6" s="16">
        <v>13</v>
      </c>
      <c r="T6" s="16">
        <v>12</v>
      </c>
      <c r="U6" s="17">
        <v>13</v>
      </c>
      <c r="V6" s="17">
        <v>11</v>
      </c>
      <c r="W6" s="17">
        <v>11</v>
      </c>
      <c r="X6" s="17">
        <v>15</v>
      </c>
      <c r="Y6" s="17">
        <v>9</v>
      </c>
      <c r="Z6" s="6">
        <f>Y6/X6-1</f>
        <v>-0.4</v>
      </c>
      <c r="AA6" s="7">
        <f>Y6-X6</f>
        <v>-6</v>
      </c>
      <c r="AE6" s="1"/>
      <c r="AF6" s="1"/>
    </row>
    <row r="7" spans="1:32" s="9" customFormat="1" ht="18.75" customHeight="1" x14ac:dyDescent="0.2">
      <c r="A7" s="56"/>
      <c r="B7" s="58"/>
      <c r="C7" s="15" t="s">
        <v>8</v>
      </c>
      <c r="D7" s="18">
        <v>871</v>
      </c>
      <c r="E7" s="18">
        <v>832</v>
      </c>
      <c r="F7" s="18">
        <v>957</v>
      </c>
      <c r="G7" s="18">
        <v>793</v>
      </c>
      <c r="H7" s="18">
        <v>767</v>
      </c>
      <c r="I7" s="18">
        <v>771</v>
      </c>
      <c r="J7" s="18">
        <v>698</v>
      </c>
      <c r="K7" s="18">
        <v>703</v>
      </c>
      <c r="L7" s="18">
        <v>777</v>
      </c>
      <c r="M7" s="18">
        <v>694</v>
      </c>
      <c r="N7" s="18">
        <v>654</v>
      </c>
      <c r="O7" s="18">
        <v>777</v>
      </c>
      <c r="P7" s="18">
        <v>850</v>
      </c>
      <c r="Q7" s="18">
        <v>721</v>
      </c>
      <c r="R7" s="18">
        <v>641</v>
      </c>
      <c r="S7" s="18">
        <v>619</v>
      </c>
      <c r="T7" s="18">
        <v>589</v>
      </c>
      <c r="U7" s="42">
        <v>629</v>
      </c>
      <c r="V7" s="42">
        <v>660</v>
      </c>
      <c r="W7" s="42">
        <v>566</v>
      </c>
      <c r="X7" s="42">
        <v>454</v>
      </c>
      <c r="Y7" s="42">
        <v>418</v>
      </c>
      <c r="Z7" s="6">
        <f>Y7/X7-1</f>
        <v>-7.9295154185021977E-2</v>
      </c>
      <c r="AA7" s="7">
        <f>Y7-X7</f>
        <v>-36</v>
      </c>
      <c r="AE7" s="1"/>
      <c r="AF7" s="1"/>
    </row>
    <row r="8" spans="1:32" s="9" customFormat="1" ht="18.75" customHeight="1" x14ac:dyDescent="0.2">
      <c r="A8" s="56"/>
      <c r="B8" s="14" t="s">
        <v>9</v>
      </c>
      <c r="C8" s="21"/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</row>
    <row r="9" spans="1:32" s="9" customFormat="1" ht="18.75" customHeight="1" x14ac:dyDescent="0.2">
      <c r="A9" s="56"/>
      <c r="B9" s="68" t="s">
        <v>10</v>
      </c>
      <c r="C9" s="69"/>
      <c r="D9" s="33">
        <v>518</v>
      </c>
      <c r="E9" s="33">
        <v>486</v>
      </c>
      <c r="F9" s="33">
        <v>535</v>
      </c>
      <c r="G9" s="33">
        <v>432</v>
      </c>
      <c r="H9" s="33">
        <v>423</v>
      </c>
      <c r="I9" s="33">
        <v>439</v>
      </c>
      <c r="J9" s="33">
        <v>401</v>
      </c>
      <c r="K9" s="33">
        <v>406</v>
      </c>
      <c r="L9" s="33">
        <v>461</v>
      </c>
      <c r="M9" s="33">
        <v>463</v>
      </c>
      <c r="N9" s="33">
        <v>388</v>
      </c>
      <c r="O9" s="33">
        <v>481</v>
      </c>
      <c r="P9" s="33">
        <v>513</v>
      </c>
      <c r="Q9" s="33">
        <v>458</v>
      </c>
      <c r="R9" s="33">
        <v>405</v>
      </c>
      <c r="S9" s="33">
        <v>414</v>
      </c>
      <c r="T9" s="34">
        <v>410</v>
      </c>
      <c r="U9" s="34">
        <v>445</v>
      </c>
      <c r="V9" s="33">
        <v>460</v>
      </c>
      <c r="W9" s="39">
        <v>409</v>
      </c>
      <c r="X9" s="33">
        <v>344</v>
      </c>
      <c r="Y9" s="33">
        <v>337</v>
      </c>
      <c r="Z9" s="45">
        <f>Y9/X9-1</f>
        <v>-2.0348837209302362E-2</v>
      </c>
      <c r="AA9" s="46">
        <f>Y9-X9</f>
        <v>-7</v>
      </c>
    </row>
    <row r="10" spans="1:32" s="9" customFormat="1" ht="18.75" customHeight="1" x14ac:dyDescent="0.2">
      <c r="A10" s="56"/>
      <c r="B10" s="57" t="s">
        <v>5</v>
      </c>
      <c r="C10" s="15" t="s">
        <v>11</v>
      </c>
      <c r="D10" s="16">
        <v>401</v>
      </c>
      <c r="E10" s="16">
        <v>372</v>
      </c>
      <c r="F10" s="16">
        <v>422</v>
      </c>
      <c r="G10" s="16">
        <v>323</v>
      </c>
      <c r="H10" s="16">
        <v>327</v>
      </c>
      <c r="I10" s="16">
        <v>319</v>
      </c>
      <c r="J10" s="16">
        <v>282</v>
      </c>
      <c r="K10" s="16">
        <v>319</v>
      </c>
      <c r="L10" s="16">
        <v>367</v>
      </c>
      <c r="M10" s="16">
        <v>392</v>
      </c>
      <c r="N10" s="16">
        <v>311</v>
      </c>
      <c r="O10" s="16">
        <v>395</v>
      </c>
      <c r="P10" s="16">
        <v>416</v>
      </c>
      <c r="Q10" s="16">
        <v>383</v>
      </c>
      <c r="R10" s="16">
        <v>317</v>
      </c>
      <c r="S10" s="16">
        <v>345</v>
      </c>
      <c r="T10" s="16">
        <v>314</v>
      </c>
      <c r="U10" s="16">
        <v>358</v>
      </c>
      <c r="V10" s="17">
        <v>387</v>
      </c>
      <c r="W10" s="17">
        <v>307</v>
      </c>
      <c r="X10" s="17">
        <v>252</v>
      </c>
      <c r="Y10" s="17">
        <v>253</v>
      </c>
      <c r="Z10" s="6">
        <f>Y10/X10-1</f>
        <v>3.9682539682539542E-3</v>
      </c>
      <c r="AA10" s="7">
        <f>Y10-X10</f>
        <v>1</v>
      </c>
    </row>
    <row r="11" spans="1:32" s="9" customFormat="1" ht="18.75" customHeight="1" x14ac:dyDescent="0.2">
      <c r="A11" s="56"/>
      <c r="B11" s="67"/>
      <c r="C11" s="15" t="s">
        <v>12</v>
      </c>
      <c r="D11" s="16">
        <v>10</v>
      </c>
      <c r="E11" s="16">
        <v>8</v>
      </c>
      <c r="F11" s="16">
        <v>9</v>
      </c>
      <c r="G11" s="16">
        <v>7</v>
      </c>
      <c r="H11" s="16">
        <v>12</v>
      </c>
      <c r="I11" s="16">
        <v>10</v>
      </c>
      <c r="J11" s="16">
        <v>14</v>
      </c>
      <c r="K11" s="16">
        <v>14</v>
      </c>
      <c r="L11" s="16">
        <v>10</v>
      </c>
      <c r="M11" s="16">
        <v>8</v>
      </c>
      <c r="N11" s="16">
        <v>14</v>
      </c>
      <c r="O11" s="16">
        <v>8</v>
      </c>
      <c r="P11" s="16">
        <v>18</v>
      </c>
      <c r="Q11" s="16">
        <v>10</v>
      </c>
      <c r="R11" s="16">
        <v>11</v>
      </c>
      <c r="S11" s="16">
        <v>13</v>
      </c>
      <c r="T11" s="16">
        <v>12</v>
      </c>
      <c r="U11" s="16">
        <v>14</v>
      </c>
      <c r="V11" s="17">
        <v>10</v>
      </c>
      <c r="W11" s="17">
        <v>17</v>
      </c>
      <c r="X11" s="17">
        <v>4</v>
      </c>
      <c r="Y11" s="17">
        <v>9</v>
      </c>
      <c r="Z11" s="6">
        <f t="shared" ref="Z11:Z15" si="0">Y11/X11-1</f>
        <v>1.25</v>
      </c>
      <c r="AA11" s="7">
        <f t="shared" ref="AA11:AA15" si="1">Y11-X11</f>
        <v>5</v>
      </c>
    </row>
    <row r="12" spans="1:32" s="9" customFormat="1" ht="18.75" customHeight="1" x14ac:dyDescent="0.2">
      <c r="A12" s="56"/>
      <c r="B12" s="67"/>
      <c r="C12" s="15" t="s">
        <v>13</v>
      </c>
      <c r="D12" s="16">
        <v>46</v>
      </c>
      <c r="E12" s="16">
        <v>62</v>
      </c>
      <c r="F12" s="16">
        <v>49</v>
      </c>
      <c r="G12" s="16">
        <v>38</v>
      </c>
      <c r="H12" s="16">
        <v>34</v>
      </c>
      <c r="I12" s="16">
        <v>43</v>
      </c>
      <c r="J12" s="16">
        <v>50</v>
      </c>
      <c r="K12" s="16">
        <v>29</v>
      </c>
      <c r="L12" s="16">
        <v>33</v>
      </c>
      <c r="M12" s="16">
        <v>16</v>
      </c>
      <c r="N12" s="16">
        <v>18</v>
      </c>
      <c r="O12" s="16">
        <v>23</v>
      </c>
      <c r="P12" s="16">
        <v>27</v>
      </c>
      <c r="Q12" s="16">
        <v>21</v>
      </c>
      <c r="R12" s="16">
        <v>16</v>
      </c>
      <c r="S12" s="16">
        <v>15</v>
      </c>
      <c r="T12" s="16">
        <v>23</v>
      </c>
      <c r="U12" s="16">
        <v>30</v>
      </c>
      <c r="V12" s="17">
        <v>26</v>
      </c>
      <c r="W12" s="17">
        <v>27</v>
      </c>
      <c r="X12" s="17">
        <v>29</v>
      </c>
      <c r="Y12" s="17">
        <v>20</v>
      </c>
      <c r="Z12" s="6">
        <f t="shared" si="0"/>
        <v>-0.31034482758620685</v>
      </c>
      <c r="AA12" s="7">
        <f t="shared" si="1"/>
        <v>-9</v>
      </c>
    </row>
    <row r="13" spans="1:32" s="9" customFormat="1" ht="18.75" customHeight="1" x14ac:dyDescent="0.2">
      <c r="A13" s="56"/>
      <c r="B13" s="67"/>
      <c r="C13" s="15" t="s">
        <v>14</v>
      </c>
      <c r="D13" s="16">
        <v>6</v>
      </c>
      <c r="E13" s="16">
        <v>7</v>
      </c>
      <c r="F13" s="16">
        <v>7</v>
      </c>
      <c r="G13" s="16">
        <v>9</v>
      </c>
      <c r="H13" s="16">
        <v>11</v>
      </c>
      <c r="I13" s="16">
        <v>6</v>
      </c>
      <c r="J13" s="16">
        <v>10</v>
      </c>
      <c r="K13" s="16">
        <v>3</v>
      </c>
      <c r="L13" s="16">
        <v>11</v>
      </c>
      <c r="M13" s="16">
        <v>8</v>
      </c>
      <c r="N13" s="16">
        <v>4</v>
      </c>
      <c r="O13" s="16">
        <v>13</v>
      </c>
      <c r="P13" s="16">
        <v>9</v>
      </c>
      <c r="Q13" s="16">
        <v>8</v>
      </c>
      <c r="R13" s="16">
        <v>17</v>
      </c>
      <c r="S13" s="16">
        <v>8</v>
      </c>
      <c r="T13" s="16">
        <v>7</v>
      </c>
      <c r="U13" s="16">
        <v>9</v>
      </c>
      <c r="V13" s="17">
        <v>5</v>
      </c>
      <c r="W13" s="17">
        <v>7</v>
      </c>
      <c r="X13" s="17">
        <v>5</v>
      </c>
      <c r="Y13" s="17">
        <v>5</v>
      </c>
      <c r="Z13" s="6">
        <f t="shared" si="0"/>
        <v>0</v>
      </c>
      <c r="AA13" s="7">
        <f t="shared" si="1"/>
        <v>0</v>
      </c>
    </row>
    <row r="14" spans="1:32" s="9" customFormat="1" ht="18.75" customHeight="1" x14ac:dyDescent="0.2">
      <c r="A14" s="56"/>
      <c r="B14" s="67"/>
      <c r="C14" s="15" t="s">
        <v>15</v>
      </c>
      <c r="D14" s="16">
        <v>46</v>
      </c>
      <c r="E14" s="16">
        <v>29</v>
      </c>
      <c r="F14" s="16">
        <v>41</v>
      </c>
      <c r="G14" s="16">
        <v>48</v>
      </c>
      <c r="H14" s="16">
        <v>34</v>
      </c>
      <c r="I14" s="16">
        <v>52</v>
      </c>
      <c r="J14" s="16">
        <v>36</v>
      </c>
      <c r="K14" s="16">
        <v>32</v>
      </c>
      <c r="L14" s="16">
        <v>29</v>
      </c>
      <c r="M14" s="16">
        <v>21</v>
      </c>
      <c r="N14" s="16">
        <v>25</v>
      </c>
      <c r="O14" s="16">
        <v>30</v>
      </c>
      <c r="P14" s="16">
        <v>35</v>
      </c>
      <c r="Q14" s="16">
        <v>19</v>
      </c>
      <c r="R14" s="16">
        <v>27</v>
      </c>
      <c r="S14" s="16">
        <v>26</v>
      </c>
      <c r="T14" s="16">
        <v>36</v>
      </c>
      <c r="U14" s="16">
        <v>23</v>
      </c>
      <c r="V14" s="17">
        <v>24</v>
      </c>
      <c r="W14" s="17">
        <v>32</v>
      </c>
      <c r="X14" s="17">
        <v>25</v>
      </c>
      <c r="Y14" s="17">
        <v>27</v>
      </c>
      <c r="Z14" s="6">
        <f t="shared" si="0"/>
        <v>8.0000000000000071E-2</v>
      </c>
      <c r="AA14" s="7">
        <f t="shared" si="1"/>
        <v>2</v>
      </c>
    </row>
    <row r="15" spans="1:32" s="9" customFormat="1" ht="18.75" customHeight="1" x14ac:dyDescent="0.2">
      <c r="A15" s="56"/>
      <c r="B15" s="58"/>
      <c r="C15" s="15" t="s">
        <v>16</v>
      </c>
      <c r="D15" s="16">
        <f>D9-SUM(D10:D14)</f>
        <v>9</v>
      </c>
      <c r="E15" s="16">
        <f t="shared" ref="E15:W15" si="2">E9-SUM(E10:E14)</f>
        <v>8</v>
      </c>
      <c r="F15" s="16">
        <f t="shared" si="2"/>
        <v>7</v>
      </c>
      <c r="G15" s="16">
        <f t="shared" si="2"/>
        <v>7</v>
      </c>
      <c r="H15" s="16">
        <f t="shared" si="2"/>
        <v>5</v>
      </c>
      <c r="I15" s="16">
        <f t="shared" si="2"/>
        <v>9</v>
      </c>
      <c r="J15" s="16">
        <f t="shared" si="2"/>
        <v>9</v>
      </c>
      <c r="K15" s="16">
        <f t="shared" si="2"/>
        <v>9</v>
      </c>
      <c r="L15" s="16">
        <f t="shared" si="2"/>
        <v>11</v>
      </c>
      <c r="M15" s="16">
        <f t="shared" si="2"/>
        <v>18</v>
      </c>
      <c r="N15" s="16">
        <f t="shared" si="2"/>
        <v>16</v>
      </c>
      <c r="O15" s="16">
        <f t="shared" si="2"/>
        <v>12</v>
      </c>
      <c r="P15" s="16">
        <f t="shared" si="2"/>
        <v>8</v>
      </c>
      <c r="Q15" s="16">
        <f t="shared" si="2"/>
        <v>17</v>
      </c>
      <c r="R15" s="16">
        <f t="shared" si="2"/>
        <v>17</v>
      </c>
      <c r="S15" s="16">
        <f t="shared" si="2"/>
        <v>7</v>
      </c>
      <c r="T15" s="16">
        <f t="shared" si="2"/>
        <v>18</v>
      </c>
      <c r="U15" s="16">
        <f t="shared" si="2"/>
        <v>11</v>
      </c>
      <c r="V15" s="16">
        <f t="shared" si="2"/>
        <v>8</v>
      </c>
      <c r="W15" s="16">
        <f t="shared" si="2"/>
        <v>19</v>
      </c>
      <c r="X15" s="17">
        <v>29</v>
      </c>
      <c r="Y15" s="17">
        <v>23</v>
      </c>
      <c r="Z15" s="6">
        <f t="shared" si="0"/>
        <v>-0.2068965517241379</v>
      </c>
      <c r="AA15" s="7">
        <f t="shared" si="1"/>
        <v>-6</v>
      </c>
    </row>
    <row r="16" spans="1:32" s="9" customFormat="1" ht="18.75" customHeight="1" x14ac:dyDescent="0.2">
      <c r="A16" s="56"/>
      <c r="B16" s="68" t="s">
        <v>17</v>
      </c>
      <c r="C16" s="69"/>
      <c r="D16" s="34">
        <v>162</v>
      </c>
      <c r="E16" s="34">
        <v>196</v>
      </c>
      <c r="F16" s="34">
        <v>192</v>
      </c>
      <c r="G16" s="34">
        <v>158</v>
      </c>
      <c r="H16" s="34">
        <v>167</v>
      </c>
      <c r="I16" s="34">
        <v>149</v>
      </c>
      <c r="J16" s="34">
        <v>124</v>
      </c>
      <c r="K16" s="34">
        <v>118</v>
      </c>
      <c r="L16" s="34">
        <v>118</v>
      </c>
      <c r="M16" s="34">
        <v>87</v>
      </c>
      <c r="N16" s="34">
        <v>77</v>
      </c>
      <c r="O16" s="34">
        <v>73</v>
      </c>
      <c r="P16" s="34">
        <v>76</v>
      </c>
      <c r="Q16" s="34">
        <v>60</v>
      </c>
      <c r="R16" s="34">
        <v>57</v>
      </c>
      <c r="S16" s="34">
        <v>44</v>
      </c>
      <c r="T16" s="34">
        <v>48</v>
      </c>
      <c r="U16" s="34">
        <v>49</v>
      </c>
      <c r="V16" s="33">
        <v>42</v>
      </c>
      <c r="W16" s="33">
        <v>27</v>
      </c>
      <c r="X16" s="33">
        <v>33</v>
      </c>
      <c r="Y16" s="33">
        <v>16</v>
      </c>
      <c r="Z16" s="45">
        <f>Y16/X16-1</f>
        <v>-0.51515151515151514</v>
      </c>
      <c r="AA16" s="46">
        <f>Y16-X16</f>
        <v>-17</v>
      </c>
    </row>
    <row r="17" spans="1:28" s="9" customFormat="1" ht="18.75" customHeight="1" x14ac:dyDescent="0.2">
      <c r="A17" s="56"/>
      <c r="B17" s="11" t="s">
        <v>18</v>
      </c>
      <c r="C17" s="8"/>
      <c r="D17" s="19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3"/>
      <c r="AA17" s="24"/>
    </row>
    <row r="18" spans="1:28" s="9" customFormat="1" ht="29.25" customHeight="1" x14ac:dyDescent="0.2">
      <c r="A18" s="56"/>
      <c r="B18" s="62" t="s">
        <v>19</v>
      </c>
      <c r="C18" s="63"/>
      <c r="D18" s="17">
        <v>518</v>
      </c>
      <c r="E18" s="17">
        <v>486</v>
      </c>
      <c r="F18" s="17">
        <v>537</v>
      </c>
      <c r="G18" s="17">
        <v>432</v>
      </c>
      <c r="H18" s="17">
        <v>423</v>
      </c>
      <c r="I18" s="17">
        <v>439</v>
      </c>
      <c r="J18" s="17">
        <v>401</v>
      </c>
      <c r="K18" s="17">
        <v>406</v>
      </c>
      <c r="L18" s="17">
        <v>461</v>
      </c>
      <c r="M18" s="17">
        <v>463</v>
      </c>
      <c r="N18" s="17">
        <v>388</v>
      </c>
      <c r="O18" s="17">
        <v>481</v>
      </c>
      <c r="P18" s="17">
        <v>513</v>
      </c>
      <c r="Q18" s="17">
        <v>458</v>
      </c>
      <c r="R18" s="17">
        <v>405</v>
      </c>
      <c r="S18" s="17">
        <v>411</v>
      </c>
      <c r="T18" s="17">
        <v>410</v>
      </c>
      <c r="U18" s="17">
        <v>445</v>
      </c>
      <c r="V18" s="17">
        <v>460</v>
      </c>
      <c r="W18" s="17">
        <v>409</v>
      </c>
      <c r="X18" s="17">
        <v>344</v>
      </c>
      <c r="Y18" s="17">
        <v>337</v>
      </c>
      <c r="Z18" s="6">
        <f>Y18/X18-1</f>
        <v>-2.0348837209302362E-2</v>
      </c>
      <c r="AA18" s="7">
        <f>Y18-X18</f>
        <v>-7</v>
      </c>
    </row>
    <row r="19" spans="1:28" s="9" customFormat="1" ht="40.5" customHeight="1" x14ac:dyDescent="0.2">
      <c r="A19" s="56"/>
      <c r="B19" s="64" t="s">
        <v>5</v>
      </c>
      <c r="C19" s="47" t="s">
        <v>20</v>
      </c>
      <c r="D19" s="16">
        <v>115</v>
      </c>
      <c r="E19" s="16">
        <v>127</v>
      </c>
      <c r="F19" s="16">
        <v>149</v>
      </c>
      <c r="G19" s="16">
        <v>99</v>
      </c>
      <c r="H19" s="16">
        <v>107</v>
      </c>
      <c r="I19" s="16">
        <v>108</v>
      </c>
      <c r="J19" s="16">
        <v>89</v>
      </c>
      <c r="K19" s="16">
        <v>101</v>
      </c>
      <c r="L19" s="16">
        <v>129</v>
      </c>
      <c r="M19" s="16">
        <v>117</v>
      </c>
      <c r="N19" s="16">
        <v>89</v>
      </c>
      <c r="O19" s="16">
        <v>127</v>
      </c>
      <c r="P19" s="16">
        <v>125</v>
      </c>
      <c r="Q19" s="16">
        <v>117</v>
      </c>
      <c r="R19" s="16">
        <v>99</v>
      </c>
      <c r="S19" s="16">
        <v>111</v>
      </c>
      <c r="T19" s="16">
        <v>89</v>
      </c>
      <c r="U19" s="17">
        <v>122</v>
      </c>
      <c r="V19" s="17">
        <v>102</v>
      </c>
      <c r="W19" s="17">
        <v>81</v>
      </c>
      <c r="X19" s="17">
        <v>75</v>
      </c>
      <c r="Y19" s="17">
        <v>67</v>
      </c>
      <c r="Z19" s="6">
        <f t="shared" ref="Z19:Z21" si="3">Y19/X19-1</f>
        <v>-0.10666666666666669</v>
      </c>
      <c r="AA19" s="7">
        <f t="shared" ref="AA19:AA21" si="4">Y19-X19</f>
        <v>-8</v>
      </c>
    </row>
    <row r="20" spans="1:28" s="9" customFormat="1" ht="28.5" customHeight="1" x14ac:dyDescent="0.2">
      <c r="A20" s="56"/>
      <c r="B20" s="65"/>
      <c r="C20" s="47" t="s">
        <v>21</v>
      </c>
      <c r="D20" s="16">
        <v>123</v>
      </c>
      <c r="E20" s="16">
        <v>145</v>
      </c>
      <c r="F20" s="16">
        <v>161</v>
      </c>
      <c r="G20" s="16">
        <v>137</v>
      </c>
      <c r="H20" s="16">
        <v>136</v>
      </c>
      <c r="I20" s="16">
        <v>144</v>
      </c>
      <c r="J20" s="16">
        <v>125</v>
      </c>
      <c r="K20" s="16">
        <v>133</v>
      </c>
      <c r="L20" s="16">
        <v>144</v>
      </c>
      <c r="M20" s="16">
        <v>148</v>
      </c>
      <c r="N20" s="16">
        <v>132</v>
      </c>
      <c r="O20" s="16">
        <v>160</v>
      </c>
      <c r="P20" s="16">
        <v>161</v>
      </c>
      <c r="Q20" s="16">
        <v>154</v>
      </c>
      <c r="R20" s="16">
        <v>130</v>
      </c>
      <c r="S20" s="16">
        <v>109</v>
      </c>
      <c r="T20" s="16">
        <v>126</v>
      </c>
      <c r="U20" s="17">
        <v>119</v>
      </c>
      <c r="V20" s="17">
        <v>161</v>
      </c>
      <c r="W20" s="17">
        <v>133</v>
      </c>
      <c r="X20" s="17">
        <v>122</v>
      </c>
      <c r="Y20" s="17">
        <v>122</v>
      </c>
      <c r="Z20" s="6">
        <f t="shared" si="3"/>
        <v>0</v>
      </c>
      <c r="AA20" s="7">
        <f t="shared" si="4"/>
        <v>0</v>
      </c>
    </row>
    <row r="21" spans="1:28" s="9" customFormat="1" ht="31.5" customHeight="1" x14ac:dyDescent="0.2">
      <c r="A21" s="56"/>
      <c r="B21" s="66"/>
      <c r="C21" s="47" t="s">
        <v>22</v>
      </c>
      <c r="D21" s="16">
        <v>34</v>
      </c>
      <c r="E21" s="16">
        <v>18</v>
      </c>
      <c r="F21" s="16">
        <v>31</v>
      </c>
      <c r="G21" s="16">
        <v>23</v>
      </c>
      <c r="H21" s="16">
        <v>20</v>
      </c>
      <c r="I21" s="16">
        <v>22</v>
      </c>
      <c r="J21" s="16">
        <v>15</v>
      </c>
      <c r="K21" s="16">
        <v>13</v>
      </c>
      <c r="L21" s="16">
        <v>9</v>
      </c>
      <c r="M21" s="16">
        <v>12</v>
      </c>
      <c r="N21" s="16">
        <v>11</v>
      </c>
      <c r="O21" s="16">
        <v>19</v>
      </c>
      <c r="P21" s="16">
        <v>14</v>
      </c>
      <c r="Q21" s="16">
        <v>11</v>
      </c>
      <c r="R21" s="16">
        <v>17</v>
      </c>
      <c r="S21" s="16">
        <v>9</v>
      </c>
      <c r="T21" s="16">
        <v>15</v>
      </c>
      <c r="U21" s="17">
        <v>10</v>
      </c>
      <c r="V21" s="17">
        <v>10</v>
      </c>
      <c r="W21" s="17">
        <v>12</v>
      </c>
      <c r="X21" s="17">
        <v>19</v>
      </c>
      <c r="Y21" s="17">
        <v>13</v>
      </c>
      <c r="Z21" s="6">
        <f t="shared" si="3"/>
        <v>-0.31578947368421051</v>
      </c>
      <c r="AA21" s="7">
        <f t="shared" si="4"/>
        <v>-6</v>
      </c>
      <c r="AB21" s="1"/>
    </row>
    <row r="22" spans="1:28" ht="18.75" customHeight="1" x14ac:dyDescent="0.2">
      <c r="A22" s="56"/>
      <c r="B22" s="11" t="s">
        <v>23</v>
      </c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9"/>
      <c r="R22" s="12">
        <v>12</v>
      </c>
      <c r="S22" s="12">
        <v>19</v>
      </c>
      <c r="T22" s="12">
        <v>15</v>
      </c>
      <c r="U22" s="10">
        <v>18</v>
      </c>
      <c r="V22" s="10">
        <v>21</v>
      </c>
      <c r="W22" s="10">
        <v>10</v>
      </c>
      <c r="X22" s="10">
        <v>21</v>
      </c>
      <c r="Y22" s="10">
        <v>13</v>
      </c>
      <c r="Z22" s="30">
        <f>Y22/X22-1</f>
        <v>-0.38095238095238093</v>
      </c>
      <c r="AA22" s="10">
        <f>Y22-X22</f>
        <v>-8</v>
      </c>
    </row>
    <row r="23" spans="1:28" ht="18.75" customHeight="1" x14ac:dyDescent="0.2">
      <c r="A23" s="56"/>
      <c r="B23" s="13" t="s">
        <v>10</v>
      </c>
      <c r="C23" s="13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37"/>
      <c r="R23" s="26">
        <v>12</v>
      </c>
      <c r="S23" s="26">
        <v>10</v>
      </c>
      <c r="T23" s="26">
        <v>14</v>
      </c>
      <c r="U23" s="25">
        <v>7</v>
      </c>
      <c r="V23" s="25">
        <v>15</v>
      </c>
      <c r="W23" s="25">
        <v>5</v>
      </c>
      <c r="X23" s="25">
        <v>15</v>
      </c>
      <c r="Y23" s="25">
        <v>13</v>
      </c>
      <c r="Z23" s="6">
        <f>Y23/X23-1</f>
        <v>-0.1333333333333333</v>
      </c>
      <c r="AA23" s="7">
        <f>Y23-X23</f>
        <v>-2</v>
      </c>
    </row>
    <row r="24" spans="1:28" ht="18.75" customHeight="1" x14ac:dyDescent="0.2">
      <c r="A24" s="56"/>
      <c r="B24" s="13" t="s">
        <v>17</v>
      </c>
      <c r="C24" s="13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37"/>
      <c r="R24" s="26">
        <v>9</v>
      </c>
      <c r="S24" s="26">
        <v>9</v>
      </c>
      <c r="T24" s="26">
        <v>1</v>
      </c>
      <c r="U24" s="26">
        <v>11</v>
      </c>
      <c r="V24" s="25">
        <v>6</v>
      </c>
      <c r="W24" s="25">
        <v>5</v>
      </c>
      <c r="X24" s="25">
        <v>5</v>
      </c>
      <c r="Y24" s="48" t="s">
        <v>24</v>
      </c>
      <c r="Z24" s="49" t="s">
        <v>24</v>
      </c>
      <c r="AA24" s="50" t="s">
        <v>24</v>
      </c>
    </row>
    <row r="25" spans="1:28" ht="18.75" customHeight="1" x14ac:dyDescent="0.2">
      <c r="A25" s="52" t="s">
        <v>25</v>
      </c>
      <c r="B25" s="53"/>
      <c r="C25" s="53"/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3"/>
      <c r="AA25" s="24"/>
    </row>
    <row r="26" spans="1:28" ht="18.75" customHeight="1" x14ac:dyDescent="0.2">
      <c r="A26" s="54" t="s">
        <v>5</v>
      </c>
      <c r="B26" s="15" t="s">
        <v>26</v>
      </c>
      <c r="C26" s="15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6">
        <v>1246</v>
      </c>
      <c r="U26" s="26">
        <v>1105</v>
      </c>
      <c r="V26" s="25">
        <v>1282</v>
      </c>
      <c r="W26" s="25">
        <v>1403</v>
      </c>
      <c r="X26" s="25">
        <v>830</v>
      </c>
      <c r="Y26" s="25">
        <v>730</v>
      </c>
      <c r="Z26" s="6">
        <f>Y26/X26-1</f>
        <v>-0.12048192771084343</v>
      </c>
      <c r="AA26" s="7">
        <f>Y26-X26</f>
        <v>-100</v>
      </c>
    </row>
    <row r="27" spans="1:28" ht="18.75" customHeight="1" x14ac:dyDescent="0.2">
      <c r="A27" s="55"/>
      <c r="B27" s="15" t="s">
        <v>27</v>
      </c>
      <c r="C27" s="15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9">
        <v>26.9</v>
      </c>
      <c r="U27" s="29">
        <v>23.8</v>
      </c>
      <c r="V27" s="32">
        <v>27.6</v>
      </c>
      <c r="W27" s="32">
        <v>30</v>
      </c>
      <c r="X27" s="32">
        <v>17.600000000000001</v>
      </c>
      <c r="Y27" s="32">
        <v>15</v>
      </c>
      <c r="Z27" s="6">
        <f>Y27/X27-1</f>
        <v>-0.14772727272727282</v>
      </c>
      <c r="AA27" s="7">
        <f>Y27-X27</f>
        <v>-2.6000000000000014</v>
      </c>
    </row>
    <row r="28" spans="1:28" x14ac:dyDescent="0.2">
      <c r="A28" s="41" t="s">
        <v>28</v>
      </c>
      <c r="D28" s="3"/>
      <c r="E28" s="3"/>
      <c r="F28" s="3"/>
      <c r="G28" s="3"/>
      <c r="H28" s="3"/>
      <c r="I28" s="3"/>
      <c r="J28" s="3"/>
      <c r="K28" s="3"/>
    </row>
    <row r="32" spans="1:28" x14ac:dyDescent="0.2">
      <c r="C32" s="51" t="s">
        <v>29</v>
      </c>
    </row>
    <row r="33" spans="3:3" x14ac:dyDescent="0.2">
      <c r="C33" s="51" t="s">
        <v>0</v>
      </c>
    </row>
    <row r="34" spans="3:3" x14ac:dyDescent="0.2">
      <c r="C34" s="51" t="s">
        <v>30</v>
      </c>
    </row>
    <row r="35" spans="3:3" x14ac:dyDescent="0.2">
      <c r="C35" s="51" t="s">
        <v>31</v>
      </c>
    </row>
    <row r="36" spans="3:3" x14ac:dyDescent="0.2">
      <c r="C36" s="51" t="s">
        <v>32</v>
      </c>
    </row>
    <row r="60" spans="2:2" x14ac:dyDescent="0.2">
      <c r="B60" s="41" t="s">
        <v>28</v>
      </c>
    </row>
  </sheetData>
  <mergeCells count="11">
    <mergeCell ref="A25:C25"/>
    <mergeCell ref="A26:A27"/>
    <mergeCell ref="A5:A24"/>
    <mergeCell ref="B6:B7"/>
    <mergeCell ref="A3:C3"/>
    <mergeCell ref="A4:B4"/>
    <mergeCell ref="B18:C18"/>
    <mergeCell ref="B19:B21"/>
    <mergeCell ref="B10:B15"/>
    <mergeCell ref="B9:C9"/>
    <mergeCell ref="B16:C16"/>
  </mergeCells>
  <phoneticPr fontId="3" type="noConversion"/>
  <conditionalFormatting sqref="Z4:Z7 Z9:Z16 Z18:Z24 Z26:Z27">
    <cfRule type="dataBar" priority="2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{7990F5D3-AB88-4B72-B43B-130B83E23F9F}</x14:id>
        </ext>
      </extLst>
    </cfRule>
  </conditionalFormatting>
  <conditionalFormatting sqref="AA4:AA7 AA9:AA16 AA18:AA24 AA26:AA27">
    <cfRule type="dataBar" priority="1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{BA9E039B-6D45-4BE8-A32B-5B20D8A7ACE2}</x14:id>
        </ext>
      </extLst>
    </cfRule>
  </conditionalFormatting>
  <pageMargins left="0.31496062992125984" right="0.31496062992125984" top="0.74803149606299213" bottom="0.74803149606299213" header="0.31496062992125984" footer="0.31496062992125984"/>
  <pageSetup paperSize="9" scale="56" orientation="landscape" r:id="rId1"/>
  <headerFooter>
    <oddHeader>&amp;LGDAŃSK W LICZBACH / BEZPIECZEŃSTWO
&amp;F&amp;R&amp;D</oddHeader>
    <oddFooter>&amp;L&amp;"Arial,Kursywa"&amp;8Opracowanie: Referat Badań i Analiz Społeczno-Gospodarczych, WPG, UMG&amp;R&amp;"Arial,Kursywa"&amp;8www.gdansk.pl/gdanskwliczbach</oddFooter>
  </headerFooter>
  <rowBreaks count="1" manualBreakCount="1">
    <brk id="28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990F5D3-AB88-4B72-B43B-130B83E23F9F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63C384"/>
              <x14:negativeBorderColor rgb="FF63C384"/>
              <x14:axisColor rgb="FF000000"/>
            </x14:dataBar>
          </x14:cfRule>
          <xm:sqref>Z4:Z7 Z9:Z16 Z18:Z24 Z26:Z27</xm:sqref>
        </x14:conditionalFormatting>
        <x14:conditionalFormatting xmlns:xm="http://schemas.microsoft.com/office/excel/2006/main">
          <x14:cfRule type="dataBar" id="{BA9E039B-6D45-4BE8-A32B-5B20D8A7ACE2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63C384"/>
              <x14:negativeBorderColor rgb="FF63C384"/>
              <x14:axisColor rgb="FF000000"/>
            </x14:dataBar>
          </x14:cfRule>
          <xm:sqref>AA4:AA7 AA9:AA16 AA18:AA24 AA26:AA27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581E4-1FCA-41EB-A24C-3C738D2C36F2}">
  <sheetPr>
    <pageSetUpPr fitToPage="1"/>
  </sheetPr>
  <dimension ref="A1:X116"/>
  <sheetViews>
    <sheetView showGridLines="0" zoomScaleNormal="100" workbookViewId="0">
      <selection activeCell="D2" sqref="D2"/>
    </sheetView>
  </sheetViews>
  <sheetFormatPr defaultRowHeight="12.75" x14ac:dyDescent="0.2"/>
  <cols>
    <col min="1" max="1" width="16" style="1" customWidth="1"/>
    <col min="2" max="2" width="15" style="1" customWidth="1"/>
    <col min="3" max="3" width="14.7109375" style="1" customWidth="1"/>
    <col min="4" max="11" width="13.28515625" style="1" customWidth="1"/>
    <col min="12" max="18" width="11" style="1" customWidth="1"/>
    <col min="19" max="19" width="10.85546875" style="1" customWidth="1"/>
    <col min="20" max="26" width="12" style="1" customWidth="1"/>
    <col min="27" max="27" width="13.42578125" style="1" customWidth="1"/>
    <col min="28" max="16384" width="9.140625" style="1"/>
  </cols>
  <sheetData>
    <row r="1" spans="1:24" ht="30" customHeight="1" x14ac:dyDescent="0.2">
      <c r="R1" s="2"/>
      <c r="S1" s="2"/>
      <c r="T1" s="2"/>
      <c r="U1" s="2"/>
    </row>
    <row r="2" spans="1:24" s="9" customFormat="1" ht="15.75" x14ac:dyDescent="0.2">
      <c r="A2" s="31" t="s">
        <v>61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20"/>
      <c r="Q2" s="120"/>
      <c r="R2" s="119"/>
      <c r="S2" s="118"/>
    </row>
    <row r="3" spans="1:24" ht="24" customHeight="1" x14ac:dyDescent="0.2">
      <c r="A3" s="117" t="s">
        <v>1</v>
      </c>
      <c r="B3" s="117"/>
      <c r="C3" s="86">
        <v>2008</v>
      </c>
      <c r="D3" s="86">
        <v>2009</v>
      </c>
      <c r="E3" s="86">
        <v>2010</v>
      </c>
      <c r="F3" s="86">
        <v>2011</v>
      </c>
      <c r="G3" s="86">
        <v>2012</v>
      </c>
      <c r="H3" s="86">
        <v>2013</v>
      </c>
      <c r="I3" s="86">
        <v>2014</v>
      </c>
      <c r="J3" s="86">
        <v>2015</v>
      </c>
      <c r="K3" s="86">
        <v>2016</v>
      </c>
      <c r="L3" s="86">
        <v>2017</v>
      </c>
      <c r="M3" s="86">
        <v>2018</v>
      </c>
      <c r="N3" s="86">
        <v>2019</v>
      </c>
      <c r="O3" s="86">
        <v>2020</v>
      </c>
      <c r="P3" s="86">
        <v>2021</v>
      </c>
      <c r="Q3" s="86">
        <v>2022</v>
      </c>
      <c r="R3" s="86" t="s">
        <v>60</v>
      </c>
    </row>
    <row r="4" spans="1:24" ht="24" customHeight="1" x14ac:dyDescent="0.2">
      <c r="A4" s="113" t="s">
        <v>59</v>
      </c>
      <c r="B4" s="116" t="s">
        <v>26</v>
      </c>
      <c r="C4" s="115">
        <v>266171</v>
      </c>
      <c r="D4" s="115">
        <v>261335</v>
      </c>
      <c r="E4" s="115">
        <v>269844</v>
      </c>
      <c r="F4" s="115">
        <v>281901</v>
      </c>
      <c r="G4" s="115">
        <v>287174</v>
      </c>
      <c r="H4" s="115">
        <v>294667</v>
      </c>
      <c r="I4" s="114">
        <v>303786</v>
      </c>
      <c r="J4" s="114">
        <v>308151</v>
      </c>
      <c r="K4" s="114">
        <v>318930</v>
      </c>
      <c r="L4" s="114">
        <v>329138</v>
      </c>
      <c r="M4" s="114">
        <v>343922</v>
      </c>
      <c r="N4" s="114">
        <v>358624</v>
      </c>
      <c r="O4" s="114">
        <v>370792</v>
      </c>
      <c r="P4" s="114">
        <v>384589</v>
      </c>
      <c r="Q4" s="114">
        <v>396583</v>
      </c>
      <c r="R4" s="97">
        <f>Q4/P4-1</f>
        <v>3.1186539396602653E-2</v>
      </c>
    </row>
    <row r="5" spans="1:24" ht="24" customHeight="1" x14ac:dyDescent="0.2">
      <c r="A5" s="113"/>
      <c r="B5" s="112" t="s">
        <v>57</v>
      </c>
      <c r="C5" s="108">
        <f>C4/(C15/1000)</f>
        <v>584.24517264767405</v>
      </c>
      <c r="D5" s="108">
        <f>D4/(D15/1000)</f>
        <v>572.36125985838532</v>
      </c>
      <c r="E5" s="108">
        <f>E4/(E15/1000)</f>
        <v>585.96900386311665</v>
      </c>
      <c r="F5" s="108">
        <f>F4/(F15/1000)</f>
        <v>612.14026843743011</v>
      </c>
      <c r="G5" s="108">
        <f>G4/(G15/1000)</f>
        <v>623.71233659190273</v>
      </c>
      <c r="H5" s="108">
        <f>H4/(H15/1000)</f>
        <v>638.45548836372859</v>
      </c>
      <c r="I5" s="107">
        <f>I4/(I15/1000)</f>
        <v>658.27354498157058</v>
      </c>
      <c r="J5" s="107">
        <f>J4/(J15/1000)</f>
        <v>666.63421662350811</v>
      </c>
      <c r="K5" s="107">
        <f>K4/(K15/1000)</f>
        <v>687.71374478710698</v>
      </c>
      <c r="L5" s="107">
        <f>L4/(L15/1000)</f>
        <v>708.96104287739035</v>
      </c>
      <c r="M5" s="107">
        <f>M4/(M15/1000)</f>
        <v>737.03204459197957</v>
      </c>
      <c r="N5" s="107">
        <f>N4/(N15/1000)</f>
        <v>761.56013820138583</v>
      </c>
      <c r="O5" s="107">
        <f>O4/(O15/1000)</f>
        <v>762.09659186668375</v>
      </c>
      <c r="P5" s="107">
        <f>P4/(P15/1000)</f>
        <v>790.89437782635605</v>
      </c>
      <c r="Q5" s="107">
        <f>Q4/(Q15/1000)</f>
        <v>815.43554472648009</v>
      </c>
      <c r="R5" s="97">
        <f>Q5/P5-1</f>
        <v>3.1029638834418671E-2</v>
      </c>
    </row>
    <row r="6" spans="1:24" ht="27" customHeight="1" x14ac:dyDescent="0.2">
      <c r="A6" s="110" t="s">
        <v>58</v>
      </c>
      <c r="B6" s="111" t="s">
        <v>26</v>
      </c>
      <c r="C6" s="106">
        <v>215799</v>
      </c>
      <c r="D6" s="106">
        <v>212639</v>
      </c>
      <c r="E6" s="106">
        <v>218911</v>
      </c>
      <c r="F6" s="106">
        <v>228669</v>
      </c>
      <c r="G6" s="106">
        <v>234164</v>
      </c>
      <c r="H6" s="106">
        <v>241608</v>
      </c>
      <c r="I6" s="98">
        <v>250545</v>
      </c>
      <c r="J6" s="98">
        <v>255176</v>
      </c>
      <c r="K6" s="98">
        <v>265308</v>
      </c>
      <c r="L6" s="98">
        <v>275418</v>
      </c>
      <c r="M6" s="98">
        <v>288384</v>
      </c>
      <c r="N6" s="98">
        <v>301243</v>
      </c>
      <c r="O6" s="98">
        <v>311783</v>
      </c>
      <c r="P6" s="98">
        <v>322860</v>
      </c>
      <c r="Q6" s="98">
        <v>332982</v>
      </c>
      <c r="R6" s="97">
        <f>Q6/P6-1</f>
        <v>3.1351049990708146E-2</v>
      </c>
    </row>
    <row r="7" spans="1:24" ht="27" customHeight="1" x14ac:dyDescent="0.2">
      <c r="A7" s="110"/>
      <c r="B7" s="109" t="s">
        <v>57</v>
      </c>
      <c r="C7" s="108">
        <f>C6/(C15/1000)</f>
        <v>473.67866526479372</v>
      </c>
      <c r="D7" s="108">
        <f>D6/(D15/1000)</f>
        <v>465.71001180487571</v>
      </c>
      <c r="E7" s="108">
        <f>E6/(E15/1000)</f>
        <v>475.36747381701548</v>
      </c>
      <c r="F7" s="108">
        <f>F6/(F15/1000)</f>
        <v>496.54844446567665</v>
      </c>
      <c r="G7" s="108">
        <f>G6/(G15/1000)</f>
        <v>508.58007892673538</v>
      </c>
      <c r="H7" s="108">
        <f>H6/(H15/1000)</f>
        <v>523.49246312815387</v>
      </c>
      <c r="I7" s="107">
        <f>I6/(I15/1000)</f>
        <v>542.90568139218919</v>
      </c>
      <c r="J7" s="107">
        <f>J6/(J15/1000)</f>
        <v>552.03148086853616</v>
      </c>
      <c r="K7" s="107">
        <f>K6/(K15/1000)</f>
        <v>572.08778792204487</v>
      </c>
      <c r="L7" s="107">
        <f>L6/(L15/1000)</f>
        <v>593.24852343760097</v>
      </c>
      <c r="M7" s="107">
        <f>M6/(M15/1000)</f>
        <v>618.01294813246443</v>
      </c>
      <c r="N7" s="107">
        <f>N6/(N15/1000)</f>
        <v>639.7080527577632</v>
      </c>
      <c r="O7" s="107">
        <f>O6/(O15/1000)</f>
        <v>640.81415376267626</v>
      </c>
      <c r="P7" s="107">
        <f>P6/(P15/1000)</f>
        <v>663.95075996717878</v>
      </c>
      <c r="Q7" s="107">
        <f>Q6/(Q15/1000)</f>
        <v>684.6621225673133</v>
      </c>
      <c r="R7" s="97">
        <f>Q7/P7-1</f>
        <v>3.1194124397355028E-2</v>
      </c>
    </row>
    <row r="8" spans="1:24" ht="22.5" customHeight="1" x14ac:dyDescent="0.2">
      <c r="A8" s="101" t="s">
        <v>56</v>
      </c>
      <c r="B8" s="101"/>
      <c r="C8" s="106">
        <v>39111</v>
      </c>
      <c r="D8" s="106">
        <v>36664</v>
      </c>
      <c r="E8" s="106">
        <v>38481</v>
      </c>
      <c r="F8" s="106">
        <v>39698</v>
      </c>
      <c r="G8" s="106">
        <v>39306</v>
      </c>
      <c r="H8" s="106">
        <v>38838</v>
      </c>
      <c r="I8" s="98">
        <v>39098</v>
      </c>
      <c r="J8" s="98">
        <v>38318</v>
      </c>
      <c r="K8" s="98">
        <v>38452</v>
      </c>
      <c r="L8" s="98">
        <v>37938</v>
      </c>
      <c r="M8" s="98">
        <v>38810</v>
      </c>
      <c r="N8" s="98">
        <v>39512</v>
      </c>
      <c r="O8" s="98">
        <v>40164</v>
      </c>
      <c r="P8" s="98">
        <v>41456</v>
      </c>
      <c r="Q8" s="98">
        <v>42047</v>
      </c>
      <c r="R8" s="97">
        <f>Q8/P8-1</f>
        <v>1.4256078734079525E-2</v>
      </c>
    </row>
    <row r="9" spans="1:24" ht="22.5" customHeight="1" x14ac:dyDescent="0.2">
      <c r="A9" s="101" t="s">
        <v>55</v>
      </c>
      <c r="B9" s="101"/>
      <c r="C9" s="100">
        <v>3908</v>
      </c>
      <c r="D9" s="100">
        <v>4612</v>
      </c>
      <c r="E9" s="100">
        <v>5000</v>
      </c>
      <c r="F9" s="100">
        <v>5648</v>
      </c>
      <c r="G9" s="100">
        <v>5987</v>
      </c>
      <c r="H9" s="100">
        <v>6311</v>
      </c>
      <c r="I9" s="98">
        <v>6565</v>
      </c>
      <c r="J9" s="98">
        <v>7355</v>
      </c>
      <c r="K9" s="98">
        <v>7929</v>
      </c>
      <c r="L9" s="98">
        <v>8500</v>
      </c>
      <c r="M9" s="98">
        <v>9152</v>
      </c>
      <c r="N9" s="98">
        <v>9978</v>
      </c>
      <c r="O9" s="98">
        <v>10744</v>
      </c>
      <c r="P9" s="98">
        <v>11643</v>
      </c>
      <c r="Q9" s="98">
        <v>12613</v>
      </c>
      <c r="R9" s="97">
        <f>Q9/P9-1</f>
        <v>8.3311861204157012E-2</v>
      </c>
    </row>
    <row r="10" spans="1:24" ht="22.5" customHeight="1" x14ac:dyDescent="0.2">
      <c r="A10" s="101" t="s">
        <v>54</v>
      </c>
      <c r="B10" s="101"/>
      <c r="C10" s="100">
        <v>3467</v>
      </c>
      <c r="D10" s="100">
        <v>3262</v>
      </c>
      <c r="E10" s="100">
        <v>3271</v>
      </c>
      <c r="F10" s="100">
        <v>3422</v>
      </c>
      <c r="G10" s="100">
        <v>3498</v>
      </c>
      <c r="H10" s="100">
        <v>3577</v>
      </c>
      <c r="I10" s="98">
        <v>3395</v>
      </c>
      <c r="J10" s="98">
        <v>3203</v>
      </c>
      <c r="K10" s="98">
        <v>3088</v>
      </c>
      <c r="L10" s="98">
        <v>3073</v>
      </c>
      <c r="M10" s="98">
        <v>3097</v>
      </c>
      <c r="N10" s="98">
        <v>3192</v>
      </c>
      <c r="O10" s="98">
        <v>3216</v>
      </c>
      <c r="P10" s="98">
        <v>3405</v>
      </c>
      <c r="Q10" s="98">
        <v>3485</v>
      </c>
      <c r="R10" s="97">
        <f>Q10/P10-1</f>
        <v>2.3494860499265746E-2</v>
      </c>
      <c r="V10" s="102"/>
      <c r="W10" s="102"/>
      <c r="X10" s="102"/>
    </row>
    <row r="11" spans="1:24" ht="22.5" customHeight="1" x14ac:dyDescent="0.2">
      <c r="A11" s="105" t="s">
        <v>53</v>
      </c>
      <c r="B11" s="104"/>
      <c r="C11" s="100">
        <v>1519</v>
      </c>
      <c r="D11" s="100">
        <v>1628</v>
      </c>
      <c r="E11" s="100">
        <v>1667</v>
      </c>
      <c r="F11" s="103">
        <v>1797</v>
      </c>
      <c r="G11" s="100">
        <v>1724</v>
      </c>
      <c r="H11" s="99">
        <v>1851</v>
      </c>
      <c r="I11" s="98">
        <v>1788</v>
      </c>
      <c r="J11" s="98">
        <v>1837</v>
      </c>
      <c r="K11" s="98">
        <v>1909</v>
      </c>
      <c r="L11" s="98">
        <v>1950</v>
      </c>
      <c r="M11" s="98">
        <v>2173</v>
      </c>
      <c r="N11" s="98">
        <v>2279</v>
      </c>
      <c r="O11" s="98">
        <v>2383</v>
      </c>
      <c r="P11" s="98">
        <v>2606</v>
      </c>
      <c r="Q11" s="98">
        <v>2747</v>
      </c>
      <c r="R11" s="97">
        <f>Q11/P11-1</f>
        <v>5.4105909439754463E-2</v>
      </c>
      <c r="V11" s="102"/>
      <c r="W11" s="102"/>
      <c r="X11" s="102"/>
    </row>
    <row r="12" spans="1:24" ht="22.5" customHeight="1" x14ac:dyDescent="0.2">
      <c r="A12" s="101" t="s">
        <v>52</v>
      </c>
      <c r="B12" s="101"/>
      <c r="C12" s="100">
        <v>960</v>
      </c>
      <c r="D12" s="100">
        <v>1138</v>
      </c>
      <c r="E12" s="100">
        <v>1150</v>
      </c>
      <c r="F12" s="100">
        <v>1226</v>
      </c>
      <c r="G12" s="100">
        <v>1103</v>
      </c>
      <c r="H12" s="100">
        <v>1160</v>
      </c>
      <c r="I12" s="98">
        <v>1189</v>
      </c>
      <c r="J12" s="98">
        <v>1197</v>
      </c>
      <c r="K12" s="98">
        <v>1194</v>
      </c>
      <c r="L12" s="98">
        <v>1218</v>
      </c>
      <c r="M12" s="98">
        <v>1257</v>
      </c>
      <c r="N12" s="98">
        <v>1318</v>
      </c>
      <c r="O12" s="98">
        <v>1362</v>
      </c>
      <c r="P12" s="98">
        <v>1494</v>
      </c>
      <c r="Q12" s="98">
        <v>1578</v>
      </c>
      <c r="R12" s="97">
        <f>Q12/P12-1</f>
        <v>5.6224899598393607E-2</v>
      </c>
    </row>
    <row r="13" spans="1:24" ht="22.5" customHeight="1" x14ac:dyDescent="0.2">
      <c r="A13" s="101" t="s">
        <v>51</v>
      </c>
      <c r="B13" s="101"/>
      <c r="C13" s="100">
        <v>1395</v>
      </c>
      <c r="D13" s="100">
        <v>1381</v>
      </c>
      <c r="E13" s="100">
        <v>1357</v>
      </c>
      <c r="F13" s="100">
        <v>1434</v>
      </c>
      <c r="G13" s="100">
        <v>1384</v>
      </c>
      <c r="H13" s="100">
        <v>1312</v>
      </c>
      <c r="I13" s="98">
        <v>1195</v>
      </c>
      <c r="J13" s="98">
        <v>1055</v>
      </c>
      <c r="K13" s="98">
        <v>1040</v>
      </c>
      <c r="L13" s="98">
        <v>1030</v>
      </c>
      <c r="M13" s="98">
        <v>1039</v>
      </c>
      <c r="N13" s="98">
        <v>1093</v>
      </c>
      <c r="O13" s="98">
        <v>1130</v>
      </c>
      <c r="P13" s="98">
        <v>1117</v>
      </c>
      <c r="Q13" s="98">
        <v>1123</v>
      </c>
      <c r="R13" s="97">
        <f>Q13/P13-1</f>
        <v>5.3715308863024891E-3</v>
      </c>
    </row>
    <row r="14" spans="1:24" ht="22.5" customHeight="1" x14ac:dyDescent="0.2">
      <c r="A14" s="101" t="s">
        <v>50</v>
      </c>
      <c r="B14" s="101"/>
      <c r="C14" s="100">
        <v>12</v>
      </c>
      <c r="D14" s="100">
        <v>11</v>
      </c>
      <c r="E14" s="100">
        <v>7</v>
      </c>
      <c r="F14" s="100">
        <v>7</v>
      </c>
      <c r="G14" s="100">
        <v>8</v>
      </c>
      <c r="H14" s="99">
        <v>10</v>
      </c>
      <c r="I14" s="98">
        <v>10</v>
      </c>
      <c r="J14" s="98">
        <v>10</v>
      </c>
      <c r="K14" s="98">
        <v>10</v>
      </c>
      <c r="L14" s="98">
        <v>11</v>
      </c>
      <c r="M14" s="98">
        <v>10</v>
      </c>
      <c r="N14" s="98">
        <v>9</v>
      </c>
      <c r="O14" s="98">
        <v>10</v>
      </c>
      <c r="P14" s="98">
        <v>8</v>
      </c>
      <c r="Q14" s="98">
        <v>8</v>
      </c>
      <c r="R14" s="97">
        <f>Q14/P14-1</f>
        <v>0</v>
      </c>
    </row>
    <row r="15" spans="1:24" ht="22.5" customHeight="1" x14ac:dyDescent="0.2">
      <c r="A15" s="96" t="s">
        <v>49</v>
      </c>
      <c r="B15" s="96"/>
      <c r="C15" s="95">
        <v>455581</v>
      </c>
      <c r="D15" s="95">
        <v>456591</v>
      </c>
      <c r="E15" s="95">
        <v>460509</v>
      </c>
      <c r="F15" s="95">
        <v>460517</v>
      </c>
      <c r="G15" s="95">
        <v>460427</v>
      </c>
      <c r="H15" s="95">
        <v>461531</v>
      </c>
      <c r="I15" s="95">
        <v>461489</v>
      </c>
      <c r="J15" s="95">
        <v>462249</v>
      </c>
      <c r="K15" s="95">
        <v>463754</v>
      </c>
      <c r="L15" s="95">
        <v>464254</v>
      </c>
      <c r="M15" s="94">
        <v>466631</v>
      </c>
      <c r="N15" s="94">
        <v>470907</v>
      </c>
      <c r="O15" s="94">
        <v>486542</v>
      </c>
      <c r="P15" s="94">
        <v>486271</v>
      </c>
      <c r="Q15" s="94">
        <v>486345</v>
      </c>
      <c r="R15" s="93">
        <f>Q15/P15-1</f>
        <v>1.5217851774007585E-4</v>
      </c>
    </row>
    <row r="16" spans="1:24" ht="12.75" customHeight="1" x14ac:dyDescent="0.2">
      <c r="A16" s="41" t="s">
        <v>48</v>
      </c>
      <c r="B16" s="41"/>
      <c r="C16" s="41"/>
      <c r="D16" s="41"/>
      <c r="E16" s="41"/>
      <c r="F16" s="41"/>
      <c r="G16" s="41"/>
      <c r="L16" s="89"/>
      <c r="M16" s="89"/>
      <c r="N16" s="89"/>
      <c r="O16" s="89"/>
      <c r="P16" s="92"/>
      <c r="Q16" s="92"/>
      <c r="R16" s="89"/>
    </row>
    <row r="17" spans="1:19" x14ac:dyDescent="0.2">
      <c r="A17" s="91"/>
      <c r="B17" s="90"/>
      <c r="C17" s="90"/>
      <c r="D17" s="90"/>
      <c r="E17" s="90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</row>
    <row r="18" spans="1:19" x14ac:dyDescent="0.2">
      <c r="A18" s="41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</row>
    <row r="19" spans="1:19" x14ac:dyDescent="0.2">
      <c r="A19" s="41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</row>
    <row r="20" spans="1:19" x14ac:dyDescent="0.2">
      <c r="A20" s="41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</row>
    <row r="21" spans="1:19" x14ac:dyDescent="0.2">
      <c r="A21" s="41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1:19" x14ac:dyDescent="0.2">
      <c r="A22" s="41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</row>
    <row r="23" spans="1:19" x14ac:dyDescent="0.2">
      <c r="A23" s="41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</row>
    <row r="24" spans="1:19" x14ac:dyDescent="0.2">
      <c r="A24" s="41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</row>
    <row r="25" spans="1:19" x14ac:dyDescent="0.2">
      <c r="A25" s="41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</row>
    <row r="26" spans="1:19" x14ac:dyDescent="0.2">
      <c r="A26" s="41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</row>
    <row r="27" spans="1:19" x14ac:dyDescent="0.2">
      <c r="A27" s="41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</row>
    <row r="28" spans="1:19" x14ac:dyDescent="0.2">
      <c r="A28" s="41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</row>
    <row r="29" spans="1:19" x14ac:dyDescent="0.2">
      <c r="A29" s="41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</row>
    <row r="30" spans="1:19" x14ac:dyDescent="0.2">
      <c r="A30" s="41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</row>
    <row r="31" spans="1:19" x14ac:dyDescent="0.2">
      <c r="A31" s="41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</row>
    <row r="32" spans="1:19" x14ac:dyDescent="0.2">
      <c r="A32" s="41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</row>
    <row r="33" spans="1:19" x14ac:dyDescent="0.2">
      <c r="A33" s="41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</row>
    <row r="34" spans="1:19" x14ac:dyDescent="0.2">
      <c r="A34" s="41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</row>
    <row r="35" spans="1:19" x14ac:dyDescent="0.2">
      <c r="A35" s="41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</row>
    <row r="36" spans="1:19" x14ac:dyDescent="0.2">
      <c r="A36" s="41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</row>
    <row r="37" spans="1:19" x14ac:dyDescent="0.2">
      <c r="A37" s="41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</row>
    <row r="38" spans="1:19" x14ac:dyDescent="0.2">
      <c r="A38" s="41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</row>
    <row r="39" spans="1:19" x14ac:dyDescent="0.2">
      <c r="A39" s="41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</row>
    <row r="40" spans="1:19" x14ac:dyDescent="0.2">
      <c r="A40" s="41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</row>
    <row r="41" spans="1:19" x14ac:dyDescent="0.2">
      <c r="A41" s="41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</row>
    <row r="42" spans="1:19" x14ac:dyDescent="0.2">
      <c r="A42" s="41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</row>
    <row r="43" spans="1:19" x14ac:dyDescent="0.2">
      <c r="A43" s="41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</row>
    <row r="44" spans="1:19" x14ac:dyDescent="0.2">
      <c r="A44" s="41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</row>
    <row r="45" spans="1:19" x14ac:dyDescent="0.2">
      <c r="A45" s="41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</row>
    <row r="46" spans="1:19" x14ac:dyDescent="0.2">
      <c r="A46" s="41" t="s">
        <v>48</v>
      </c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</row>
    <row r="47" spans="1:19" x14ac:dyDescent="0.2">
      <c r="A47" s="41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</row>
    <row r="48" spans="1:19" x14ac:dyDescent="0.2">
      <c r="A48" s="41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</row>
    <row r="49" spans="1:19" ht="15.75" x14ac:dyDescent="0.2">
      <c r="A49" s="31" t="s">
        <v>47</v>
      </c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</row>
    <row r="50" spans="1:19" ht="30" x14ac:dyDescent="0.2">
      <c r="A50" s="88" t="s">
        <v>1</v>
      </c>
      <c r="B50" s="88"/>
      <c r="C50" s="88"/>
      <c r="D50" s="87">
        <v>2009</v>
      </c>
      <c r="E50" s="87">
        <v>2010</v>
      </c>
      <c r="F50" s="87">
        <v>2011</v>
      </c>
      <c r="G50" s="87">
        <v>2012</v>
      </c>
      <c r="H50" s="87">
        <v>2013</v>
      </c>
      <c r="I50" s="87">
        <v>2014</v>
      </c>
      <c r="J50" s="87">
        <v>2015</v>
      </c>
      <c r="K50" s="87">
        <v>2016</v>
      </c>
      <c r="L50" s="87">
        <v>2017</v>
      </c>
      <c r="M50" s="86">
        <v>2018</v>
      </c>
      <c r="N50" s="86">
        <v>2019</v>
      </c>
      <c r="O50" s="86">
        <v>2020</v>
      </c>
      <c r="P50" s="86">
        <v>2021</v>
      </c>
      <c r="Q50" s="86">
        <v>2022</v>
      </c>
      <c r="R50" s="86" t="s">
        <v>46</v>
      </c>
      <c r="S50" s="86" t="s">
        <v>45</v>
      </c>
    </row>
    <row r="51" spans="1:19" ht="22.5" customHeight="1" x14ac:dyDescent="0.2">
      <c r="A51" s="85" t="s">
        <v>44</v>
      </c>
      <c r="B51" s="84"/>
      <c r="C51" s="74" t="s">
        <v>43</v>
      </c>
      <c r="D51" s="73">
        <v>386.5</v>
      </c>
      <c r="E51" s="73">
        <v>408</v>
      </c>
      <c r="F51" s="73">
        <v>433.6</v>
      </c>
      <c r="G51" s="73">
        <v>447.8</v>
      </c>
      <c r="H51" s="73">
        <v>466.2</v>
      </c>
      <c r="I51" s="73">
        <v>483.2</v>
      </c>
      <c r="J51" s="73">
        <v>502</v>
      </c>
      <c r="K51" s="73">
        <v>525.4</v>
      </c>
      <c r="L51" s="73">
        <v>550.79999999999995</v>
      </c>
      <c r="M51" s="73">
        <v>578.4</v>
      </c>
      <c r="N51" s="80">
        <v>605.4</v>
      </c>
      <c r="O51" s="79">
        <v>623.70000000000005</v>
      </c>
      <c r="P51" s="79">
        <v>644.79999999999995</v>
      </c>
      <c r="Q51" s="78" t="s">
        <v>24</v>
      </c>
      <c r="R51" s="77">
        <f>P51-O51</f>
        <v>21.099999999999909</v>
      </c>
      <c r="S51" s="77">
        <f>P51-F51</f>
        <v>211.19999999999993</v>
      </c>
    </row>
    <row r="52" spans="1:19" ht="22.5" customHeight="1" x14ac:dyDescent="0.2">
      <c r="A52" s="82"/>
      <c r="B52" s="81"/>
      <c r="C52" s="74" t="s">
        <v>42</v>
      </c>
      <c r="D52" s="73">
        <v>465.7</v>
      </c>
      <c r="E52" s="73">
        <v>475.4</v>
      </c>
      <c r="F52" s="73">
        <v>496.5</v>
      </c>
      <c r="G52" s="73">
        <v>508.6</v>
      </c>
      <c r="H52" s="73">
        <v>523.5</v>
      </c>
      <c r="I52" s="73">
        <v>542.9</v>
      </c>
      <c r="J52" s="73">
        <v>552</v>
      </c>
      <c r="K52" s="73">
        <v>572.1</v>
      </c>
      <c r="L52" s="73">
        <v>593.20000000000005</v>
      </c>
      <c r="M52" s="73">
        <v>618</v>
      </c>
      <c r="N52" s="80">
        <v>639.70000000000005</v>
      </c>
      <c r="O52" s="79">
        <v>640.79999999999995</v>
      </c>
      <c r="P52" s="79">
        <v>664</v>
      </c>
      <c r="Q52" s="79">
        <v>684.6621225673133</v>
      </c>
      <c r="R52" s="77">
        <f>P52-O52</f>
        <v>23.200000000000045</v>
      </c>
      <c r="S52" s="77">
        <f>P52-F52</f>
        <v>167.5</v>
      </c>
    </row>
    <row r="53" spans="1:19" ht="22.5" customHeight="1" x14ac:dyDescent="0.2">
      <c r="A53" s="82"/>
      <c r="B53" s="81"/>
      <c r="C53" s="74" t="s">
        <v>41</v>
      </c>
      <c r="D53" s="73">
        <v>451.5</v>
      </c>
      <c r="E53" s="73">
        <v>466.6</v>
      </c>
      <c r="F53" s="73">
        <v>485.6</v>
      </c>
      <c r="G53" s="73">
        <v>503.2</v>
      </c>
      <c r="H53" s="73">
        <v>521.20000000000005</v>
      </c>
      <c r="I53" s="73">
        <v>534.1</v>
      </c>
      <c r="J53" s="73">
        <v>557.1</v>
      </c>
      <c r="K53" s="73">
        <v>585.4</v>
      </c>
      <c r="L53" s="73">
        <v>610.70000000000005</v>
      </c>
      <c r="M53" s="73">
        <v>639.4</v>
      </c>
      <c r="N53" s="80">
        <v>659.8</v>
      </c>
      <c r="O53" s="79">
        <v>663.6</v>
      </c>
      <c r="P53" s="79">
        <v>685.3</v>
      </c>
      <c r="Q53" s="78" t="s">
        <v>24</v>
      </c>
      <c r="R53" s="77">
        <f>P53-O53</f>
        <v>21.699999999999932</v>
      </c>
      <c r="S53" s="77">
        <f>P53-F53</f>
        <v>199.69999999999993</v>
      </c>
    </row>
    <row r="54" spans="1:19" ht="22.5" customHeight="1" x14ac:dyDescent="0.2">
      <c r="A54" s="82"/>
      <c r="B54" s="81"/>
      <c r="C54" s="83" t="s">
        <v>40</v>
      </c>
      <c r="D54" s="70">
        <v>480.5</v>
      </c>
      <c r="E54" s="70">
        <v>498</v>
      </c>
      <c r="F54" s="70">
        <v>524.79999999999995</v>
      </c>
      <c r="G54" s="70">
        <v>540.5</v>
      </c>
      <c r="H54" s="70">
        <v>558.20000000000005</v>
      </c>
      <c r="I54" s="70">
        <v>575.4</v>
      </c>
      <c r="J54" s="70">
        <v>600.6</v>
      </c>
      <c r="K54" s="70">
        <v>632.1</v>
      </c>
      <c r="L54" s="70">
        <v>659.2</v>
      </c>
      <c r="M54" s="70">
        <v>689.9</v>
      </c>
      <c r="N54" s="77">
        <v>715.4</v>
      </c>
      <c r="O54" s="79">
        <v>707.4</v>
      </c>
      <c r="P54" s="79">
        <v>730.3</v>
      </c>
      <c r="Q54" s="78" t="s">
        <v>24</v>
      </c>
      <c r="R54" s="77">
        <f>P54-O54</f>
        <v>22.899999999999977</v>
      </c>
      <c r="S54" s="77">
        <f>P54-F54</f>
        <v>205.5</v>
      </c>
    </row>
    <row r="55" spans="1:19" ht="22.5" customHeight="1" x14ac:dyDescent="0.2">
      <c r="A55" s="82"/>
      <c r="B55" s="81"/>
      <c r="C55" s="74" t="s">
        <v>39</v>
      </c>
      <c r="D55" s="73">
        <v>506.7</v>
      </c>
      <c r="E55" s="73">
        <v>513.70000000000005</v>
      </c>
      <c r="F55" s="73">
        <v>538.20000000000005</v>
      </c>
      <c r="G55" s="73">
        <v>554.29999999999995</v>
      </c>
      <c r="H55" s="73">
        <v>578.1</v>
      </c>
      <c r="I55" s="73">
        <v>600.6</v>
      </c>
      <c r="J55" s="73">
        <v>625</v>
      </c>
      <c r="K55" s="73">
        <v>660.3</v>
      </c>
      <c r="L55" s="73">
        <v>689.9</v>
      </c>
      <c r="M55" s="73">
        <v>725.1</v>
      </c>
      <c r="N55" s="73">
        <v>757.7</v>
      </c>
      <c r="O55" s="79">
        <v>758.3</v>
      </c>
      <c r="P55" s="79">
        <v>778.2</v>
      </c>
      <c r="Q55" s="78" t="s">
        <v>24</v>
      </c>
      <c r="R55" s="77">
        <f>P55-O55</f>
        <v>19.900000000000091</v>
      </c>
      <c r="S55" s="77">
        <f>P55-F55</f>
        <v>240</v>
      </c>
    </row>
    <row r="56" spans="1:19" ht="22.5" customHeight="1" x14ac:dyDescent="0.2">
      <c r="A56" s="82"/>
      <c r="B56" s="81"/>
      <c r="C56" s="74" t="s">
        <v>38</v>
      </c>
      <c r="D56" s="73">
        <v>533.4</v>
      </c>
      <c r="E56" s="73">
        <v>547.9</v>
      </c>
      <c r="F56" s="73">
        <v>564.79999999999995</v>
      </c>
      <c r="G56" s="73">
        <v>580</v>
      </c>
      <c r="H56" s="73">
        <v>598</v>
      </c>
      <c r="I56" s="73">
        <v>619.70000000000005</v>
      </c>
      <c r="J56" s="73">
        <v>648.4</v>
      </c>
      <c r="K56" s="73">
        <v>680.8</v>
      </c>
      <c r="L56" s="73">
        <v>715.1</v>
      </c>
      <c r="M56" s="73">
        <v>749.7</v>
      </c>
      <c r="N56" s="73">
        <v>778</v>
      </c>
      <c r="O56" s="72">
        <v>765.7</v>
      </c>
      <c r="P56" s="72">
        <v>783.9</v>
      </c>
      <c r="Q56" s="78" t="s">
        <v>24</v>
      </c>
      <c r="R56" s="77">
        <f>P56-O56</f>
        <v>18.199999999999932</v>
      </c>
      <c r="S56" s="77">
        <f>P56-F56</f>
        <v>219.10000000000002</v>
      </c>
    </row>
    <row r="57" spans="1:19" ht="22.5" customHeight="1" x14ac:dyDescent="0.2">
      <c r="A57" s="82"/>
      <c r="B57" s="81"/>
      <c r="C57" s="74" t="s">
        <v>37</v>
      </c>
      <c r="D57" s="73">
        <v>482.3</v>
      </c>
      <c r="E57" s="73">
        <v>491.1</v>
      </c>
      <c r="F57" s="73">
        <v>516.29999999999995</v>
      </c>
      <c r="G57" s="73">
        <v>539.70000000000005</v>
      </c>
      <c r="H57" s="73">
        <v>571.1</v>
      </c>
      <c r="I57" s="73">
        <v>599.29999999999995</v>
      </c>
      <c r="J57" s="73">
        <v>631.6</v>
      </c>
      <c r="K57" s="73">
        <v>668</v>
      </c>
      <c r="L57" s="73">
        <v>704.2</v>
      </c>
      <c r="M57" s="73">
        <v>734.6</v>
      </c>
      <c r="N57" s="80">
        <v>761.7</v>
      </c>
      <c r="O57" s="79">
        <v>789.5</v>
      </c>
      <c r="P57" s="79">
        <v>810.8</v>
      </c>
      <c r="Q57" s="78" t="s">
        <v>24</v>
      </c>
      <c r="R57" s="77">
        <f>P57-O57</f>
        <v>21.299999999999955</v>
      </c>
      <c r="S57" s="77">
        <f>P57-F57</f>
        <v>294.5</v>
      </c>
    </row>
    <row r="58" spans="1:19" ht="22.5" customHeight="1" x14ac:dyDescent="0.2">
      <c r="A58" s="82"/>
      <c r="B58" s="81"/>
      <c r="C58" s="74" t="s">
        <v>36</v>
      </c>
      <c r="D58" s="73">
        <v>432.2</v>
      </c>
      <c r="E58" s="73">
        <v>447.4</v>
      </c>
      <c r="F58" s="73">
        <v>470.3</v>
      </c>
      <c r="G58" s="73">
        <v>486.4</v>
      </c>
      <c r="H58" s="73">
        <v>503.7</v>
      </c>
      <c r="I58" s="73">
        <v>519.9</v>
      </c>
      <c r="J58" s="73">
        <v>539.1</v>
      </c>
      <c r="K58" s="73">
        <v>564</v>
      </c>
      <c r="L58" s="73">
        <v>585.5</v>
      </c>
      <c r="M58" s="73">
        <v>610</v>
      </c>
      <c r="N58" s="80">
        <v>634.70000000000005</v>
      </c>
      <c r="O58" s="79">
        <v>659.4</v>
      </c>
      <c r="P58" s="79">
        <v>682.4</v>
      </c>
      <c r="Q58" s="78" t="s">
        <v>24</v>
      </c>
      <c r="R58" s="77">
        <f>P58-O58</f>
        <v>23</v>
      </c>
      <c r="S58" s="77">
        <f>P58-F58</f>
        <v>212.09999999999997</v>
      </c>
    </row>
    <row r="59" spans="1:19" ht="22.5" customHeight="1" x14ac:dyDescent="0.2">
      <c r="A59" s="76"/>
      <c r="B59" s="75"/>
      <c r="C59" s="74" t="s">
        <v>35</v>
      </c>
      <c r="D59" s="73">
        <v>433.2</v>
      </c>
      <c r="E59" s="73">
        <v>444.4</v>
      </c>
      <c r="F59" s="73">
        <v>467</v>
      </c>
      <c r="G59" s="73">
        <v>483.5</v>
      </c>
      <c r="H59" s="73">
        <v>501.3</v>
      </c>
      <c r="I59" s="73">
        <v>518.6</v>
      </c>
      <c r="J59" s="73">
        <v>536.4</v>
      </c>
      <c r="K59" s="73">
        <v>559.29999999999995</v>
      </c>
      <c r="L59" s="73">
        <v>576.9</v>
      </c>
      <c r="M59" s="73">
        <v>598</v>
      </c>
      <c r="N59" s="73">
        <v>621</v>
      </c>
      <c r="O59" s="72">
        <v>638.70000000000005</v>
      </c>
      <c r="P59" s="72">
        <v>660</v>
      </c>
      <c r="Q59" s="71" t="s">
        <v>24</v>
      </c>
      <c r="R59" s="70">
        <f>P59-O59</f>
        <v>21.299999999999955</v>
      </c>
      <c r="S59" s="70">
        <f>P59-F59</f>
        <v>193</v>
      </c>
    </row>
    <row r="60" spans="1:19" x14ac:dyDescent="0.2">
      <c r="A60" s="41" t="s">
        <v>34</v>
      </c>
      <c r="B60" s="41"/>
      <c r="C60" s="41"/>
      <c r="D60" s="41"/>
      <c r="E60" s="41"/>
      <c r="F60" s="41"/>
      <c r="G60" s="41"/>
      <c r="H60" s="41"/>
      <c r="I60" s="41"/>
      <c r="J60" s="41"/>
      <c r="Q60"/>
    </row>
    <row r="87" spans="1:1" x14ac:dyDescent="0.2">
      <c r="A87" s="41" t="s">
        <v>34</v>
      </c>
    </row>
    <row r="116" spans="1:1" x14ac:dyDescent="0.2">
      <c r="A116" s="41" t="s">
        <v>33</v>
      </c>
    </row>
  </sheetData>
  <mergeCells count="14">
    <mergeCell ref="A3:B3"/>
    <mergeCell ref="A4:A5"/>
    <mergeCell ref="A6:A7"/>
    <mergeCell ref="A8:B8"/>
    <mergeCell ref="A9:B9"/>
    <mergeCell ref="A50:C50"/>
    <mergeCell ref="A17:E17"/>
    <mergeCell ref="A51:B59"/>
    <mergeCell ref="A10:B10"/>
    <mergeCell ref="A12:B12"/>
    <mergeCell ref="A14:B14"/>
    <mergeCell ref="A15:B15"/>
    <mergeCell ref="A13:B13"/>
    <mergeCell ref="A11:B11"/>
  </mergeCells>
  <conditionalFormatting sqref="R51:S59">
    <cfRule type="dataBar" priority="1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{2CCEB793-24D4-4857-A8D1-BA6A96AD7495}</x14:id>
        </ext>
      </extLst>
    </cfRule>
  </conditionalFormatting>
  <conditionalFormatting sqref="R4:R15">
    <cfRule type="colorScale" priority="2">
      <colorScale>
        <cfvo type="min"/>
        <cfvo type="num" val="0"/>
        <cfvo type="max"/>
        <color rgb="FF63C387"/>
        <color rgb="FFF2F2F2"/>
        <color rgb="FFF8696B"/>
      </colorScale>
    </cfRule>
  </conditionalFormatting>
  <pageMargins left="0.31496062992125984" right="0.31496062992125984" top="0.74803149606299213" bottom="0.35433070866141736" header="0.31496062992125984" footer="0.31496062992125984"/>
  <pageSetup paperSize="9" scale="60" fitToHeight="0" orientation="landscape" r:id="rId1"/>
  <headerFooter>
    <oddHeader>&amp;LGDAŃSK W LICZBACH / MOBILNOŚĆ I TRANSPORT
&amp;F
&amp;R&amp;D</oddHeader>
    <oddFooter>&amp;L&amp;"Arial,Kursywa"&amp;8Opracowanie: Referat Badań i Analiz Społeczno-Gospodarczych, Wydział Polityki Gospodarczej, UMG&amp;"Arial,Normalny"&amp;10
&amp;R&amp;"Arial,Kursywa"&amp;8www.gdansk.pl/gdanskwliczbach</oddFooter>
  </headerFooter>
  <rowBreaks count="2" manualBreakCount="2">
    <brk id="48" max="17" man="1"/>
    <brk id="88" max="17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CCEB793-24D4-4857-A8D1-BA6A96AD7495}">
            <x14:dataBar minLength="0" maxLength="100" border="1" gradient="0" negativeBarBorderColorSameAsPositive="0">
              <x14:cfvo type="autoMin"/>
              <x14:cfvo type="autoMax"/>
              <x14:borderColor rgb="FFFF0000"/>
              <x14:negativeFillColor rgb="FF63C387"/>
              <x14:negativeBorderColor rgb="FF63C387"/>
              <x14:axisColor rgb="FF000000"/>
            </x14:dataBar>
          </x14:cfRule>
          <xm:sqref>R51:S59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521B3-C411-46AD-AFF4-A2D021581CE7}">
  <dimension ref="A1:W58"/>
  <sheetViews>
    <sheetView showGridLines="0" tabSelected="1" zoomScaleNormal="100" workbookViewId="0"/>
  </sheetViews>
  <sheetFormatPr defaultRowHeight="15" x14ac:dyDescent="0.25"/>
  <cols>
    <col min="1" max="4" width="9.140625" style="121"/>
    <col min="5" max="5" width="16.85546875" style="121" customWidth="1"/>
    <col min="6" max="18" width="10.28515625" style="121" customWidth="1"/>
    <col min="19" max="19" width="12.28515625" style="121" customWidth="1"/>
    <col min="20" max="20" width="10.28515625" style="121" customWidth="1"/>
    <col min="21" max="21" width="10.42578125" style="121" customWidth="1"/>
    <col min="22" max="16384" width="9.140625" style="121"/>
  </cols>
  <sheetData>
    <row r="1" spans="1:23" ht="30" customHeight="1" x14ac:dyDescent="0.25"/>
    <row r="2" spans="1:23" ht="15.75" x14ac:dyDescent="0.25">
      <c r="A2" s="170" t="s">
        <v>91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228"/>
      <c r="T2" s="228"/>
    </row>
    <row r="3" spans="1:23" ht="27.75" customHeight="1" x14ac:dyDescent="0.25">
      <c r="A3" s="164" t="s">
        <v>1</v>
      </c>
      <c r="B3" s="163"/>
      <c r="C3" s="163"/>
      <c r="D3" s="163"/>
      <c r="E3" s="163"/>
      <c r="F3" s="227">
        <v>2011</v>
      </c>
      <c r="G3" s="161">
        <v>2012</v>
      </c>
      <c r="H3" s="161">
        <v>2013</v>
      </c>
      <c r="I3" s="161">
        <v>2014</v>
      </c>
      <c r="J3" s="161">
        <v>2015</v>
      </c>
      <c r="K3" s="161">
        <v>2016</v>
      </c>
      <c r="L3" s="161">
        <v>2017</v>
      </c>
      <c r="M3" s="160">
        <v>2018</v>
      </c>
      <c r="N3" s="226">
        <v>2019</v>
      </c>
      <c r="O3" s="226">
        <v>2020</v>
      </c>
      <c r="P3" s="226">
        <v>2021</v>
      </c>
      <c r="Q3" s="226">
        <v>2022</v>
      </c>
      <c r="R3" s="225" t="s">
        <v>90</v>
      </c>
      <c r="S3" s="225" t="s">
        <v>90</v>
      </c>
      <c r="T3" s="166"/>
    </row>
    <row r="4" spans="1:23" s="176" customFormat="1" ht="21" customHeight="1" x14ac:dyDescent="0.2">
      <c r="A4" s="224" t="s">
        <v>89</v>
      </c>
      <c r="B4" s="224"/>
      <c r="C4" s="224"/>
      <c r="D4" s="224"/>
      <c r="E4" s="224"/>
      <c r="F4" s="223">
        <v>266.2</v>
      </c>
      <c r="G4" s="223">
        <v>395.7</v>
      </c>
      <c r="H4" s="223">
        <v>406.8</v>
      </c>
      <c r="I4" s="223">
        <v>518.1</v>
      </c>
      <c r="J4" s="223">
        <v>568.20000000000005</v>
      </c>
      <c r="K4" s="223">
        <v>659.9</v>
      </c>
      <c r="L4" s="223">
        <v>685.6</v>
      </c>
      <c r="M4" s="223">
        <v>716.3</v>
      </c>
      <c r="N4" s="222">
        <v>734</v>
      </c>
      <c r="O4" s="221">
        <v>828.5</v>
      </c>
      <c r="P4" s="221">
        <v>858</v>
      </c>
      <c r="Q4" s="221">
        <v>868.5</v>
      </c>
      <c r="R4" s="221">
        <f>Q4-P4</f>
        <v>10.5</v>
      </c>
      <c r="S4" s="220">
        <f>Q4/P4-1</f>
        <v>1.2237762237762295E-2</v>
      </c>
      <c r="T4" s="218"/>
      <c r="U4" s="219"/>
      <c r="V4" s="218"/>
      <c r="W4" s="218"/>
    </row>
    <row r="5" spans="1:23" s="176" customFormat="1" ht="21" customHeight="1" x14ac:dyDescent="0.25">
      <c r="A5" s="216" t="s">
        <v>87</v>
      </c>
      <c r="B5" s="208" t="s">
        <v>88</v>
      </c>
      <c r="C5" s="207"/>
      <c r="D5" s="207"/>
      <c r="E5" s="206"/>
      <c r="F5" s="205">
        <v>106.8</v>
      </c>
      <c r="G5" s="205">
        <v>133.69999999999999</v>
      </c>
      <c r="H5" s="205">
        <v>138</v>
      </c>
      <c r="I5" s="205">
        <v>163.4</v>
      </c>
      <c r="J5" s="205">
        <v>177.1</v>
      </c>
      <c r="K5" s="205">
        <v>173.5</v>
      </c>
      <c r="L5" s="205">
        <v>174.5</v>
      </c>
      <c r="M5" s="205">
        <v>182.3</v>
      </c>
      <c r="N5" s="205">
        <v>189.3</v>
      </c>
      <c r="O5" s="203">
        <v>203</v>
      </c>
      <c r="P5" s="203">
        <v>216.6</v>
      </c>
      <c r="Q5" s="203">
        <v>221</v>
      </c>
      <c r="R5" s="203">
        <f>Q5-P5</f>
        <v>4.4000000000000057</v>
      </c>
      <c r="S5" s="202">
        <f>Q5/P5-1</f>
        <v>2.031394275161591E-2</v>
      </c>
      <c r="T5" s="178"/>
      <c r="U5" s="121"/>
      <c r="V5" s="177"/>
      <c r="W5" s="217"/>
    </row>
    <row r="6" spans="1:23" s="176" customFormat="1" ht="21" customHeight="1" x14ac:dyDescent="0.25">
      <c r="A6" s="201"/>
      <c r="B6" s="216" t="s">
        <v>87</v>
      </c>
      <c r="C6" s="214" t="s">
        <v>86</v>
      </c>
      <c r="D6" s="213"/>
      <c r="E6" s="212"/>
      <c r="F6" s="210">
        <v>92.4</v>
      </c>
      <c r="G6" s="210">
        <v>106.8</v>
      </c>
      <c r="H6" s="210">
        <v>108</v>
      </c>
      <c r="I6" s="210">
        <v>110</v>
      </c>
      <c r="J6" s="210">
        <v>117</v>
      </c>
      <c r="K6" s="210">
        <v>118.5</v>
      </c>
      <c r="L6" s="210">
        <v>119.5</v>
      </c>
      <c r="M6" s="210">
        <v>124</v>
      </c>
      <c r="N6" s="210">
        <v>127.5</v>
      </c>
      <c r="O6" s="209">
        <v>130</v>
      </c>
      <c r="P6" s="209">
        <v>135.19999999999999</v>
      </c>
      <c r="Q6" s="209">
        <v>137.9</v>
      </c>
      <c r="R6" s="209">
        <f>Q6-P6</f>
        <v>2.7000000000000171</v>
      </c>
      <c r="S6" s="202">
        <f>Q6/P6-1</f>
        <v>1.9970414201183617E-2</v>
      </c>
      <c r="T6" s="178"/>
      <c r="U6" s="121"/>
    </row>
    <row r="7" spans="1:23" s="176" customFormat="1" ht="21" customHeight="1" x14ac:dyDescent="0.25">
      <c r="A7" s="201"/>
      <c r="B7" s="201"/>
      <c r="C7" s="214" t="s">
        <v>85</v>
      </c>
      <c r="D7" s="213"/>
      <c r="E7" s="212"/>
      <c r="F7" s="210">
        <v>14</v>
      </c>
      <c r="G7" s="210">
        <v>15.9</v>
      </c>
      <c r="H7" s="210">
        <v>18</v>
      </c>
      <c r="I7" s="210">
        <v>18.7</v>
      </c>
      <c r="J7" s="210">
        <v>17.600000000000001</v>
      </c>
      <c r="K7" s="210">
        <v>17.2</v>
      </c>
      <c r="L7" s="210">
        <v>17.2</v>
      </c>
      <c r="M7" s="210">
        <v>18.3</v>
      </c>
      <c r="N7" s="210">
        <v>18.2</v>
      </c>
      <c r="O7" s="209">
        <v>22.8</v>
      </c>
      <c r="P7" s="209">
        <v>26.2</v>
      </c>
      <c r="Q7" s="209">
        <v>26.8</v>
      </c>
      <c r="R7" s="209">
        <f>Q7-P7</f>
        <v>0.60000000000000142</v>
      </c>
      <c r="S7" s="202">
        <f>Q7/P7-1</f>
        <v>2.2900763358778775E-2</v>
      </c>
      <c r="T7" s="178"/>
      <c r="U7" s="121"/>
    </row>
    <row r="8" spans="1:23" s="176" customFormat="1" ht="21" customHeight="1" x14ac:dyDescent="0.25">
      <c r="A8" s="201"/>
      <c r="B8" s="201"/>
      <c r="C8" s="214" t="s">
        <v>84</v>
      </c>
      <c r="D8" s="213"/>
      <c r="E8" s="212"/>
      <c r="F8" s="211">
        <v>0.4</v>
      </c>
      <c r="G8" s="210">
        <v>0.4</v>
      </c>
      <c r="H8" s="210">
        <v>3.6</v>
      </c>
      <c r="I8" s="210">
        <v>3.6</v>
      </c>
      <c r="J8" s="210">
        <v>4.8</v>
      </c>
      <c r="K8" s="210">
        <v>7.3</v>
      </c>
      <c r="L8" s="210">
        <v>7.3</v>
      </c>
      <c r="M8" s="210">
        <v>9.4</v>
      </c>
      <c r="N8" s="210">
        <v>9.4</v>
      </c>
      <c r="O8" s="209">
        <v>13.5</v>
      </c>
      <c r="P8" s="209">
        <v>16.100000000000001</v>
      </c>
      <c r="Q8" s="209">
        <v>16.899999999999999</v>
      </c>
      <c r="R8" s="209">
        <f>Q8-P8</f>
        <v>0.79999999999999716</v>
      </c>
      <c r="S8" s="202">
        <f>Q8/P8-1</f>
        <v>4.9689440993788692E-2</v>
      </c>
      <c r="T8" s="178"/>
      <c r="U8" s="121"/>
    </row>
    <row r="9" spans="1:23" s="176" customFormat="1" ht="21" customHeight="1" x14ac:dyDescent="0.25">
      <c r="A9" s="201"/>
      <c r="B9" s="215"/>
      <c r="C9" s="214" t="s">
        <v>83</v>
      </c>
      <c r="D9" s="213"/>
      <c r="E9" s="212"/>
      <c r="F9" s="211" t="s">
        <v>24</v>
      </c>
      <c r="G9" s="210">
        <v>10.6</v>
      </c>
      <c r="H9" s="210">
        <v>8.4</v>
      </c>
      <c r="I9" s="210">
        <v>31.1</v>
      </c>
      <c r="J9" s="210">
        <v>37.700000000000003</v>
      </c>
      <c r="K9" s="210">
        <v>30.5</v>
      </c>
      <c r="L9" s="210">
        <v>30.5</v>
      </c>
      <c r="M9" s="210">
        <v>30.6</v>
      </c>
      <c r="N9" s="210">
        <v>34.200000000000003</v>
      </c>
      <c r="O9" s="209">
        <v>36.700000000000003</v>
      </c>
      <c r="P9" s="209">
        <v>39.1</v>
      </c>
      <c r="Q9" s="209">
        <v>39.4</v>
      </c>
      <c r="R9" s="209">
        <f>Q9-P9</f>
        <v>0.29999999999999716</v>
      </c>
      <c r="S9" s="202">
        <f>Q9/P9-1</f>
        <v>7.6726342710997653E-3</v>
      </c>
      <c r="T9" s="178"/>
      <c r="U9" s="121"/>
    </row>
    <row r="10" spans="1:23" s="176" customFormat="1" ht="21" customHeight="1" x14ac:dyDescent="0.25">
      <c r="A10" s="201"/>
      <c r="B10" s="208" t="s">
        <v>82</v>
      </c>
      <c r="C10" s="207"/>
      <c r="D10" s="207"/>
      <c r="E10" s="206"/>
      <c r="F10" s="188" t="s">
        <v>24</v>
      </c>
      <c r="G10" s="188" t="s">
        <v>24</v>
      </c>
      <c r="H10" s="205">
        <v>0.8</v>
      </c>
      <c r="I10" s="205">
        <v>0.8</v>
      </c>
      <c r="J10" s="205">
        <v>0.8</v>
      </c>
      <c r="K10" s="205">
        <v>0.8</v>
      </c>
      <c r="L10" s="205">
        <v>0.7</v>
      </c>
      <c r="M10" s="205">
        <v>1</v>
      </c>
      <c r="N10" s="205">
        <v>0.5</v>
      </c>
      <c r="O10" s="203">
        <v>2</v>
      </c>
      <c r="P10" s="203">
        <v>2</v>
      </c>
      <c r="Q10" s="203">
        <v>2</v>
      </c>
      <c r="R10" s="203">
        <f>Q10-P10</f>
        <v>0</v>
      </c>
      <c r="S10" s="202">
        <f>Q10/P10-1</f>
        <v>0</v>
      </c>
      <c r="T10" s="178"/>
      <c r="U10" s="121"/>
    </row>
    <row r="11" spans="1:23" s="176" customFormat="1" ht="21" customHeight="1" x14ac:dyDescent="0.25">
      <c r="A11" s="201"/>
      <c r="B11" s="208" t="s">
        <v>81</v>
      </c>
      <c r="C11" s="207"/>
      <c r="D11" s="207"/>
      <c r="E11" s="206"/>
      <c r="F11" s="188" t="s">
        <v>24</v>
      </c>
      <c r="G11" s="205">
        <v>8.6</v>
      </c>
      <c r="H11" s="205">
        <v>9.1999999999999993</v>
      </c>
      <c r="I11" s="205">
        <v>12.7</v>
      </c>
      <c r="J11" s="205">
        <v>12.2</v>
      </c>
      <c r="K11" s="205">
        <v>12.2</v>
      </c>
      <c r="L11" s="205">
        <v>12.8</v>
      </c>
      <c r="M11" s="205">
        <v>13.3</v>
      </c>
      <c r="N11" s="204">
        <v>13.7</v>
      </c>
      <c r="O11" s="203">
        <v>14.5</v>
      </c>
      <c r="P11" s="203">
        <v>15.7</v>
      </c>
      <c r="Q11" s="203">
        <v>18.899999999999999</v>
      </c>
      <c r="R11" s="203">
        <f>Q11-P11</f>
        <v>3.1999999999999993</v>
      </c>
      <c r="S11" s="202">
        <f>Q11/P11-1</f>
        <v>0.20382165605095537</v>
      </c>
      <c r="T11" s="178"/>
      <c r="U11" s="121"/>
    </row>
    <row r="12" spans="1:23" s="176" customFormat="1" ht="33" customHeight="1" thickBot="1" x14ac:dyDescent="0.3">
      <c r="A12" s="201"/>
      <c r="B12" s="200" t="s">
        <v>80</v>
      </c>
      <c r="C12" s="199"/>
      <c r="D12" s="199"/>
      <c r="E12" s="198"/>
      <c r="F12" s="197">
        <v>159.4</v>
      </c>
      <c r="G12" s="197">
        <v>253.7</v>
      </c>
      <c r="H12" s="197">
        <v>258.8</v>
      </c>
      <c r="I12" s="197">
        <v>341.2</v>
      </c>
      <c r="J12" s="197">
        <v>388.2</v>
      </c>
      <c r="K12" s="197">
        <v>473.5</v>
      </c>
      <c r="L12" s="197">
        <v>497.7</v>
      </c>
      <c r="M12" s="197">
        <v>519.70000000000005</v>
      </c>
      <c r="N12" s="196">
        <v>530.5</v>
      </c>
      <c r="O12" s="196">
        <v>609</v>
      </c>
      <c r="P12" s="196">
        <v>623.70000000000005</v>
      </c>
      <c r="Q12" s="196">
        <v>626.6</v>
      </c>
      <c r="R12" s="196">
        <f>Q12-P12</f>
        <v>2.8999999999999773</v>
      </c>
      <c r="S12" s="195">
        <f>Q12/P12-1</f>
        <v>4.6496713163379777E-3</v>
      </c>
      <c r="T12" s="178"/>
      <c r="U12" s="121"/>
    </row>
    <row r="13" spans="1:23" s="176" customFormat="1" ht="21" customHeight="1" thickTop="1" x14ac:dyDescent="0.2">
      <c r="A13" s="194" t="s">
        <v>79</v>
      </c>
      <c r="B13" s="194"/>
      <c r="C13" s="194"/>
      <c r="D13" s="194"/>
      <c r="E13" s="194"/>
      <c r="F13" s="192">
        <v>21</v>
      </c>
      <c r="G13" s="192">
        <v>33.299999999999997</v>
      </c>
      <c r="H13" s="192">
        <v>34.1</v>
      </c>
      <c r="I13" s="192">
        <v>43.6</v>
      </c>
      <c r="J13" s="192">
        <v>49.6</v>
      </c>
      <c r="K13" s="192">
        <v>59</v>
      </c>
      <c r="L13" s="192">
        <v>62.1</v>
      </c>
      <c r="M13" s="192">
        <v>63.5</v>
      </c>
      <c r="N13" s="192">
        <v>64.400000000000006</v>
      </c>
      <c r="O13" s="193">
        <v>65.3</v>
      </c>
      <c r="P13" s="193">
        <v>66.099999999999994</v>
      </c>
      <c r="Q13" s="193">
        <v>66.400000000000006</v>
      </c>
      <c r="R13" s="193">
        <f>Q13-P13</f>
        <v>0.30000000000001137</v>
      </c>
      <c r="S13" s="193">
        <f>Q13-P13</f>
        <v>0.30000000000001137</v>
      </c>
      <c r="T13" s="178"/>
      <c r="U13" s="177"/>
    </row>
    <row r="14" spans="1:23" s="176" customFormat="1" ht="30.75" customHeight="1" x14ac:dyDescent="0.2">
      <c r="A14" s="191" t="s">
        <v>78</v>
      </c>
      <c r="B14" s="190"/>
      <c r="C14" s="190"/>
      <c r="D14" s="190"/>
      <c r="E14" s="189"/>
      <c r="F14" s="188" t="s">
        <v>24</v>
      </c>
      <c r="G14" s="188" t="s">
        <v>24</v>
      </c>
      <c r="H14" s="188" t="s">
        <v>24</v>
      </c>
      <c r="I14" s="188" t="s">
        <v>24</v>
      </c>
      <c r="J14" s="192">
        <v>42.2</v>
      </c>
      <c r="K14" s="192">
        <v>47.5</v>
      </c>
      <c r="L14" s="192">
        <v>51.8</v>
      </c>
      <c r="M14" s="192">
        <v>54.5</v>
      </c>
      <c r="N14" s="192">
        <v>54.5</v>
      </c>
      <c r="O14" s="185">
        <v>55.3</v>
      </c>
      <c r="P14" s="185">
        <v>56.1</v>
      </c>
      <c r="Q14" s="185">
        <v>56.9</v>
      </c>
      <c r="R14" s="185">
        <f>Q14-P14</f>
        <v>0.79999999999999716</v>
      </c>
      <c r="S14" s="185">
        <f>Q14-P14</f>
        <v>0.79999999999999716</v>
      </c>
      <c r="T14" s="178"/>
      <c r="U14" s="177"/>
    </row>
    <row r="15" spans="1:23" s="176" customFormat="1" ht="30.75" customHeight="1" x14ac:dyDescent="0.2">
      <c r="A15" s="191" t="s">
        <v>77</v>
      </c>
      <c r="B15" s="190"/>
      <c r="C15" s="190"/>
      <c r="D15" s="190"/>
      <c r="E15" s="189"/>
      <c r="F15" s="188" t="s">
        <v>24</v>
      </c>
      <c r="G15" s="188" t="s">
        <v>24</v>
      </c>
      <c r="H15" s="188" t="s">
        <v>24</v>
      </c>
      <c r="I15" s="188" t="s">
        <v>24</v>
      </c>
      <c r="J15" s="187">
        <v>188</v>
      </c>
      <c r="K15" s="187">
        <v>204</v>
      </c>
      <c r="L15" s="187">
        <v>219</v>
      </c>
      <c r="M15" s="187">
        <v>221</v>
      </c>
      <c r="N15" s="187">
        <v>224</v>
      </c>
      <c r="O15" s="186">
        <v>229</v>
      </c>
      <c r="P15" s="186">
        <v>232</v>
      </c>
      <c r="Q15" s="186">
        <v>236</v>
      </c>
      <c r="R15" s="186">
        <f>Q15-P15</f>
        <v>4</v>
      </c>
      <c r="S15" s="185">
        <f>Q15-P15</f>
        <v>4</v>
      </c>
      <c r="T15" s="178"/>
      <c r="U15" s="177"/>
    </row>
    <row r="16" spans="1:23" s="176" customFormat="1" ht="33" customHeight="1" x14ac:dyDescent="0.2">
      <c r="A16" s="184" t="s">
        <v>76</v>
      </c>
      <c r="B16" s="184"/>
      <c r="C16" s="184"/>
      <c r="D16" s="184"/>
      <c r="E16" s="184"/>
      <c r="F16" s="183" t="s">
        <v>75</v>
      </c>
      <c r="G16" s="183" t="s">
        <v>75</v>
      </c>
      <c r="H16" s="183" t="s">
        <v>75</v>
      </c>
      <c r="I16" s="182">
        <v>3020</v>
      </c>
      <c r="J16" s="182">
        <v>3500</v>
      </c>
      <c r="K16" s="182">
        <v>7700</v>
      </c>
      <c r="L16" s="182">
        <v>9800</v>
      </c>
      <c r="M16" s="182">
        <v>14840</v>
      </c>
      <c r="N16" s="181">
        <v>15600</v>
      </c>
      <c r="O16" s="180">
        <v>16400</v>
      </c>
      <c r="P16" s="180">
        <v>17200</v>
      </c>
      <c r="Q16" s="180">
        <v>17954</v>
      </c>
      <c r="R16" s="180">
        <f>Q16-P16</f>
        <v>754</v>
      </c>
      <c r="S16" s="179">
        <f>Q16-P16</f>
        <v>754</v>
      </c>
      <c r="T16" s="178"/>
      <c r="U16" s="177"/>
    </row>
    <row r="17" spans="1:20" x14ac:dyDescent="0.25">
      <c r="A17" s="168" t="s">
        <v>73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</row>
    <row r="18" spans="1:20" hidden="1" x14ac:dyDescent="0.25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74">
        <v>810.4</v>
      </c>
      <c r="L18" s="175">
        <v>818.8</v>
      </c>
      <c r="M18" s="174">
        <v>824</v>
      </c>
      <c r="N18" s="174">
        <v>871.8</v>
      </c>
      <c r="O18" s="173">
        <v>933.1</v>
      </c>
      <c r="P18" s="172"/>
      <c r="Q18" s="172"/>
      <c r="R18" s="172"/>
    </row>
    <row r="19" spans="1:20" ht="15.75" hidden="1" x14ac:dyDescent="0.25">
      <c r="A19" s="170"/>
      <c r="B19" s="170"/>
      <c r="C19" s="170"/>
      <c r="D19" s="170"/>
      <c r="E19" s="170"/>
      <c r="F19" s="170"/>
      <c r="G19" s="170"/>
      <c r="H19" s="170"/>
      <c r="I19" s="170"/>
      <c r="J19" s="170"/>
      <c r="K19" s="171">
        <f>K12/K18</f>
        <v>0.58427936821322801</v>
      </c>
      <c r="L19" s="171">
        <f>L12/L18</f>
        <v>0.60784074255007325</v>
      </c>
      <c r="M19" s="171">
        <f>M12/M18</f>
        <v>0.63070388349514572</v>
      </c>
      <c r="N19" s="171">
        <f>N12/N18</f>
        <v>0.60851112640513882</v>
      </c>
      <c r="O19" s="171">
        <f>O12/O18</f>
        <v>0.6526631657914479</v>
      </c>
      <c r="P19" s="171"/>
      <c r="Q19" s="171"/>
      <c r="R19" s="171"/>
      <c r="S19" s="166"/>
      <c r="T19" s="166"/>
    </row>
    <row r="20" spans="1:20" ht="15.75" x14ac:dyDescent="0.25">
      <c r="A20" s="170"/>
      <c r="B20" s="170"/>
      <c r="C20" s="170"/>
      <c r="D20" s="170"/>
      <c r="E20" s="170"/>
      <c r="F20" s="170"/>
      <c r="G20" s="170"/>
      <c r="H20" s="170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</row>
    <row r="21" spans="1:20" x14ac:dyDescent="0.25">
      <c r="A21" s="166"/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</row>
    <row r="22" spans="1:20" x14ac:dyDescent="0.25">
      <c r="A22" s="166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</row>
    <row r="23" spans="1:20" x14ac:dyDescent="0.25">
      <c r="A23" s="166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</row>
    <row r="24" spans="1:20" x14ac:dyDescent="0.25">
      <c r="A24" s="166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</row>
    <row r="25" spans="1:20" x14ac:dyDescent="0.25">
      <c r="A25" s="166"/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</row>
    <row r="26" spans="1:20" x14ac:dyDescent="0.25">
      <c r="A26" s="166"/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</row>
    <row r="27" spans="1:20" x14ac:dyDescent="0.25">
      <c r="A27" s="166"/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</row>
    <row r="28" spans="1:20" x14ac:dyDescent="0.25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</row>
    <row r="29" spans="1:20" x14ac:dyDescent="0.25">
      <c r="A29" s="166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</row>
    <row r="30" spans="1:20" x14ac:dyDescent="0.25">
      <c r="A30" s="166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</row>
    <row r="31" spans="1:20" x14ac:dyDescent="0.25">
      <c r="A31" s="166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</row>
    <row r="32" spans="1:20" x14ac:dyDescent="0.25">
      <c r="A32" s="166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</row>
    <row r="33" spans="1:20" x14ac:dyDescent="0.25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</row>
    <row r="34" spans="1:20" x14ac:dyDescent="0.25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</row>
    <row r="35" spans="1:20" x14ac:dyDescent="0.25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</row>
    <row r="36" spans="1:20" x14ac:dyDescent="0.25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</row>
    <row r="37" spans="1:20" x14ac:dyDescent="0.25">
      <c r="A37" s="166"/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</row>
    <row r="38" spans="1:20" x14ac:dyDescent="0.25">
      <c r="A38" s="166"/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</row>
    <row r="39" spans="1:20" x14ac:dyDescent="0.25">
      <c r="A39" s="166"/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</row>
    <row r="40" spans="1:20" x14ac:dyDescent="0.25">
      <c r="A40" s="166"/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</row>
    <row r="41" spans="1:20" x14ac:dyDescent="0.25">
      <c r="A41" s="166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</row>
    <row r="42" spans="1:20" x14ac:dyDescent="0.25">
      <c r="A42" s="166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</row>
    <row r="43" spans="1:20" x14ac:dyDescent="0.25">
      <c r="A43" s="167" t="s">
        <v>74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</row>
    <row r="44" spans="1:20" x14ac:dyDescent="0.25">
      <c r="A44" s="166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</row>
    <row r="45" spans="1:20" x14ac:dyDescent="0.25">
      <c r="A45" s="166"/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6"/>
      <c r="N45" s="166"/>
      <c r="O45" s="166"/>
      <c r="P45" s="166"/>
      <c r="Q45" s="166"/>
      <c r="R45" s="166"/>
      <c r="S45" s="166"/>
      <c r="T45" s="166"/>
    </row>
    <row r="46" spans="1:20" x14ac:dyDescent="0.25">
      <c r="A46" s="168" t="s">
        <v>73</v>
      </c>
      <c r="B46" s="167"/>
      <c r="C46" s="167"/>
      <c r="D46" s="167"/>
      <c r="E46" s="167"/>
      <c r="F46" s="167"/>
      <c r="G46" s="167"/>
      <c r="H46" s="167"/>
      <c r="I46" s="167"/>
      <c r="J46" s="167"/>
      <c r="K46" s="166"/>
      <c r="L46" s="166"/>
      <c r="M46" s="166"/>
      <c r="N46" s="166"/>
      <c r="O46" s="166"/>
      <c r="P46" s="166"/>
      <c r="Q46" s="166"/>
      <c r="R46" s="166"/>
      <c r="S46" s="166"/>
      <c r="T46" s="166"/>
    </row>
    <row r="49" spans="1:20" ht="20.25" customHeight="1" x14ac:dyDescent="0.25">
      <c r="A49" s="165" t="s">
        <v>72</v>
      </c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22"/>
    </row>
    <row r="50" spans="1:20" ht="27" customHeight="1" x14ac:dyDescent="0.25">
      <c r="A50" s="164" t="s">
        <v>1</v>
      </c>
      <c r="B50" s="163"/>
      <c r="C50" s="163"/>
      <c r="D50" s="163"/>
      <c r="E50" s="163"/>
      <c r="F50" s="162">
        <v>2011</v>
      </c>
      <c r="G50" s="161">
        <v>2012</v>
      </c>
      <c r="H50" s="161">
        <v>2013</v>
      </c>
      <c r="I50" s="161">
        <v>2014</v>
      </c>
      <c r="J50" s="161">
        <v>2015</v>
      </c>
      <c r="K50" s="161">
        <v>2016</v>
      </c>
      <c r="L50" s="160">
        <v>2017</v>
      </c>
      <c r="M50" s="160">
        <v>2018</v>
      </c>
      <c r="N50" s="160">
        <v>2019</v>
      </c>
      <c r="O50" s="160">
        <v>2020</v>
      </c>
      <c r="P50" s="159">
        <v>2021</v>
      </c>
      <c r="Q50" s="159">
        <v>2022</v>
      </c>
      <c r="R50" s="158"/>
      <c r="S50" s="157" t="s">
        <v>71</v>
      </c>
    </row>
    <row r="51" spans="1:20" ht="26.25" customHeight="1" x14ac:dyDescent="0.25">
      <c r="A51" s="156" t="s">
        <v>70</v>
      </c>
      <c r="B51" s="155"/>
      <c r="C51" s="155"/>
      <c r="D51" s="154" t="s">
        <v>64</v>
      </c>
      <c r="E51" s="153"/>
      <c r="F51" s="143">
        <v>494.7</v>
      </c>
      <c r="G51" s="143">
        <v>602.70000000000005</v>
      </c>
      <c r="H51" s="143">
        <v>790.5</v>
      </c>
      <c r="I51" s="143">
        <v>987.3</v>
      </c>
      <c r="J51" s="143">
        <v>1050.5</v>
      </c>
      <c r="K51" s="143">
        <v>1103.7</v>
      </c>
      <c r="L51" s="143">
        <v>1161.9000000000001</v>
      </c>
      <c r="M51" s="143">
        <v>1243.2</v>
      </c>
      <c r="N51" s="143">
        <v>1347.6</v>
      </c>
      <c r="O51" s="143">
        <v>1479.3</v>
      </c>
      <c r="P51" s="152">
        <v>1549.9</v>
      </c>
      <c r="Q51" s="127" t="s">
        <v>24</v>
      </c>
      <c r="R51" s="127"/>
      <c r="S51" s="150">
        <f>P51/O51-1</f>
        <v>4.7725275468126993E-2</v>
      </c>
      <c r="T51" s="149"/>
    </row>
    <row r="52" spans="1:20" ht="26.25" customHeight="1" x14ac:dyDescent="0.25">
      <c r="A52" s="134"/>
      <c r="B52" s="133"/>
      <c r="C52" s="133"/>
      <c r="D52" s="132" t="s">
        <v>63</v>
      </c>
      <c r="E52" s="131"/>
      <c r="F52" s="143">
        <v>90</v>
      </c>
      <c r="G52" s="143">
        <v>122.5</v>
      </c>
      <c r="H52" s="143">
        <v>147.80000000000001</v>
      </c>
      <c r="I52" s="143">
        <v>159.80000000000001</v>
      </c>
      <c r="J52" s="143">
        <v>167.1</v>
      </c>
      <c r="K52" s="143">
        <v>173.5</v>
      </c>
      <c r="L52" s="143">
        <v>174.5</v>
      </c>
      <c r="M52" s="143">
        <v>182.3</v>
      </c>
      <c r="N52" s="151">
        <v>196</v>
      </c>
      <c r="O52" s="151">
        <v>203</v>
      </c>
      <c r="P52" s="141">
        <v>213</v>
      </c>
      <c r="Q52" s="127" t="s">
        <v>24</v>
      </c>
      <c r="R52" s="127"/>
      <c r="S52" s="150">
        <f>P52/O52-1</f>
        <v>4.9261083743842304E-2</v>
      </c>
      <c r="T52" s="149"/>
    </row>
    <row r="53" spans="1:20" ht="26.25" customHeight="1" x14ac:dyDescent="0.25">
      <c r="A53" s="148" t="s">
        <v>69</v>
      </c>
      <c r="B53" s="147"/>
      <c r="C53" s="147"/>
      <c r="D53" s="147"/>
      <c r="E53" s="147"/>
      <c r="F53" s="130">
        <f>(F52/F51)*100</f>
        <v>18.192844147968465</v>
      </c>
      <c r="G53" s="146">
        <f>(G52/G51)*100</f>
        <v>20.325203252032519</v>
      </c>
      <c r="H53" s="146">
        <f>(H52/H51)*100</f>
        <v>18.697027197975967</v>
      </c>
      <c r="I53" s="146">
        <f>(I52/I51)*100</f>
        <v>16.185556568418921</v>
      </c>
      <c r="J53" s="146">
        <f>(J52/J51)*100</f>
        <v>15.906711089957163</v>
      </c>
      <c r="K53" s="146">
        <f>(K52/K51)*100</f>
        <v>15.719851408897345</v>
      </c>
      <c r="L53" s="146">
        <f>(L52/L51)*100</f>
        <v>15.018504174197433</v>
      </c>
      <c r="M53" s="146">
        <f>(M52/M51)*100</f>
        <v>14.663770913770916</v>
      </c>
      <c r="N53" s="130">
        <f>(N52/N51)*100</f>
        <v>14.544375185514991</v>
      </c>
      <c r="O53" s="130">
        <f>(O52/O51)*100</f>
        <v>13.722706685594538</v>
      </c>
      <c r="P53" s="143">
        <f>(P52/P51)*100</f>
        <v>13.742822117555969</v>
      </c>
      <c r="Q53" s="127" t="s">
        <v>24</v>
      </c>
      <c r="R53" s="127"/>
      <c r="S53" s="136">
        <f>P53-O53</f>
        <v>2.011543196143073E-2</v>
      </c>
      <c r="T53" s="145" t="s">
        <v>68</v>
      </c>
    </row>
    <row r="54" spans="1:20" ht="26.25" customHeight="1" x14ac:dyDescent="0.25">
      <c r="A54" s="140" t="s">
        <v>67</v>
      </c>
      <c r="B54" s="139"/>
      <c r="C54" s="139"/>
      <c r="D54" s="132" t="s">
        <v>64</v>
      </c>
      <c r="E54" s="131"/>
      <c r="F54" s="143">
        <v>270.2</v>
      </c>
      <c r="G54" s="143">
        <v>329.2</v>
      </c>
      <c r="H54" s="143">
        <v>431.7</v>
      </c>
      <c r="I54" s="143">
        <v>539.20000000000005</v>
      </c>
      <c r="J54" s="143">
        <v>573.70000000000005</v>
      </c>
      <c r="K54" s="143">
        <v>602.79999999999995</v>
      </c>
      <c r="L54" s="143">
        <v>634.6</v>
      </c>
      <c r="M54" s="143">
        <v>678.5</v>
      </c>
      <c r="N54" s="142">
        <v>735.4</v>
      </c>
      <c r="O54" s="142">
        <v>807.3</v>
      </c>
      <c r="P54" s="141">
        <v>845.8</v>
      </c>
      <c r="Q54" s="127" t="s">
        <v>24</v>
      </c>
      <c r="R54" s="127"/>
      <c r="S54" s="136">
        <f>P54-O54</f>
        <v>38.5</v>
      </c>
      <c r="T54" s="144" t="s">
        <v>66</v>
      </c>
    </row>
    <row r="55" spans="1:20" ht="26.25" customHeight="1" x14ac:dyDescent="0.25">
      <c r="A55" s="134"/>
      <c r="B55" s="133"/>
      <c r="C55" s="133"/>
      <c r="D55" s="132" t="s">
        <v>63</v>
      </c>
      <c r="E55" s="131"/>
      <c r="F55" s="143">
        <v>3435.1</v>
      </c>
      <c r="G55" s="143">
        <v>4675.6000000000004</v>
      </c>
      <c r="H55" s="143">
        <v>5641.2</v>
      </c>
      <c r="I55" s="143">
        <v>6100.2</v>
      </c>
      <c r="J55" s="143">
        <v>6378.8</v>
      </c>
      <c r="K55" s="143">
        <v>6623.1</v>
      </c>
      <c r="L55" s="142">
        <v>6661.3</v>
      </c>
      <c r="M55" s="142">
        <v>6959.1</v>
      </c>
      <c r="N55" s="142">
        <v>7482.1</v>
      </c>
      <c r="O55" s="142">
        <v>7749.3</v>
      </c>
      <c r="P55" s="141">
        <v>8131</v>
      </c>
      <c r="Q55" s="127" t="s">
        <v>24</v>
      </c>
      <c r="R55" s="127"/>
      <c r="S55" s="136">
        <f>P55-O55</f>
        <v>381.69999999999982</v>
      </c>
      <c r="T55" s="135"/>
    </row>
    <row r="56" spans="1:20" ht="26.25" customHeight="1" x14ac:dyDescent="0.25">
      <c r="A56" s="140" t="s">
        <v>65</v>
      </c>
      <c r="B56" s="139"/>
      <c r="C56" s="139"/>
      <c r="D56" s="132" t="s">
        <v>64</v>
      </c>
      <c r="E56" s="131"/>
      <c r="F56" s="138">
        <v>2.2000000000000002</v>
      </c>
      <c r="G56" s="138">
        <v>2.6</v>
      </c>
      <c r="H56" s="138">
        <v>3.4</v>
      </c>
      <c r="I56" s="138">
        <v>4.3</v>
      </c>
      <c r="J56" s="138">
        <v>4.5999999999999996</v>
      </c>
      <c r="K56" s="138">
        <v>4.8</v>
      </c>
      <c r="L56" s="129">
        <v>5</v>
      </c>
      <c r="M56" s="138">
        <v>5.33</v>
      </c>
      <c r="N56" s="138">
        <v>5.75</v>
      </c>
      <c r="O56" s="129">
        <v>6.27</v>
      </c>
      <c r="P56" s="137">
        <v>6.57</v>
      </c>
      <c r="Q56" s="127" t="s">
        <v>24</v>
      </c>
      <c r="R56" s="127"/>
      <c r="S56" s="136">
        <f>P56-O56</f>
        <v>0.30000000000000071</v>
      </c>
      <c r="T56" s="135"/>
    </row>
    <row r="57" spans="1:20" ht="26.25" customHeight="1" x14ac:dyDescent="0.25">
      <c r="A57" s="134"/>
      <c r="B57" s="133"/>
      <c r="C57" s="133"/>
      <c r="D57" s="132" t="s">
        <v>63</v>
      </c>
      <c r="E57" s="131"/>
      <c r="F57" s="130">
        <v>2</v>
      </c>
      <c r="G57" s="130">
        <v>2.7</v>
      </c>
      <c r="H57" s="130">
        <v>3.2</v>
      </c>
      <c r="I57" s="130">
        <v>3.5</v>
      </c>
      <c r="J57" s="130">
        <v>3.6</v>
      </c>
      <c r="K57" s="130">
        <v>3.7</v>
      </c>
      <c r="L57" s="129">
        <v>3.76</v>
      </c>
      <c r="M57" s="129">
        <v>3.91</v>
      </c>
      <c r="N57" s="129">
        <v>4.16</v>
      </c>
      <c r="O57" s="129">
        <v>4.17</v>
      </c>
      <c r="P57" s="128">
        <v>4.38</v>
      </c>
      <c r="Q57" s="127" t="s">
        <v>24</v>
      </c>
      <c r="R57" s="127"/>
      <c r="S57" s="126">
        <f>P57-O57</f>
        <v>0.20999999999999996</v>
      </c>
      <c r="T57" s="125"/>
    </row>
    <row r="58" spans="1:20" ht="21" x14ac:dyDescent="0.25">
      <c r="A58" s="124" t="s">
        <v>62</v>
      </c>
      <c r="B58" s="124"/>
      <c r="C58" s="124"/>
      <c r="D58" s="124"/>
      <c r="E58" s="124"/>
      <c r="F58" s="124"/>
      <c r="G58" s="124"/>
      <c r="H58" s="124"/>
      <c r="I58" s="124"/>
      <c r="J58" s="122"/>
      <c r="K58" s="122"/>
      <c r="L58" s="122"/>
      <c r="M58" s="123"/>
      <c r="N58" s="122"/>
      <c r="O58" s="122"/>
      <c r="P58" s="122"/>
      <c r="Q58" s="122"/>
      <c r="R58" s="122"/>
      <c r="S58" s="122"/>
      <c r="T58" s="122"/>
    </row>
  </sheetData>
  <mergeCells count="29">
    <mergeCell ref="D55:E55"/>
    <mergeCell ref="A56:C57"/>
    <mergeCell ref="D56:E56"/>
    <mergeCell ref="D57:E57"/>
    <mergeCell ref="A5:A12"/>
    <mergeCell ref="B6:B9"/>
    <mergeCell ref="B5:E5"/>
    <mergeCell ref="C6:E6"/>
    <mergeCell ref="C7:E7"/>
    <mergeCell ref="A54:C55"/>
    <mergeCell ref="D54:E54"/>
    <mergeCell ref="A50:E50"/>
    <mergeCell ref="T54:T57"/>
    <mergeCell ref="A3:E3"/>
    <mergeCell ref="A51:C52"/>
    <mergeCell ref="D51:E51"/>
    <mergeCell ref="D52:E52"/>
    <mergeCell ref="A16:E16"/>
    <mergeCell ref="A13:E13"/>
    <mergeCell ref="C8:E8"/>
    <mergeCell ref="C9:E9"/>
    <mergeCell ref="A58:I58"/>
    <mergeCell ref="A4:E4"/>
    <mergeCell ref="B12:E12"/>
    <mergeCell ref="B11:E11"/>
    <mergeCell ref="B10:E10"/>
    <mergeCell ref="A14:E14"/>
    <mergeCell ref="A15:E15"/>
    <mergeCell ref="A53:E53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  <headerFooter>
    <oddHeader>&amp;LGDAŃSK W LICZBACH / MOBLINOŚĆ I TRANSPORT
&amp;F&amp;R&amp;D</oddHeader>
    <oddFooter>&amp;L&amp;"Arial,Kursywa"&amp;8Opracowanie: Referat Badań i Analiz Społeczno-Gospodarczych, Wydział Polityki Gospodarczej, UMG&amp;R&amp;"Arial,Kursywa"&amp;8www.gdansk.pl/gdanskwliczbach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74D57D90B215C4D817AF12026DEA6D4" ma:contentTypeVersion="8" ma:contentTypeDescription="Utwórz nowy dokument." ma:contentTypeScope="" ma:versionID="7cb7ed8047b1ba616d8ddedcbf597e5c">
  <xsd:schema xmlns:xsd="http://www.w3.org/2001/XMLSchema" xmlns:xs="http://www.w3.org/2001/XMLSchema" xmlns:p="http://schemas.microsoft.com/office/2006/metadata/properties" xmlns:ns3="c5c0254a-8494-43ea-8baf-4c826c6820c6" targetNamespace="http://schemas.microsoft.com/office/2006/metadata/properties" ma:root="true" ma:fieldsID="01467b1c1460afad8d2f930cffc3e2ee" ns3:_="">
    <xsd:import namespace="c5c0254a-8494-43ea-8baf-4c826c6820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c0254a-8494-43ea-8baf-4c826c6820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622253-B25B-47AF-85F8-8B4AE35A79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2062DF-2B32-4C24-B7D7-BFCF22A4C1A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5c0254a-8494-43ea-8baf-4c826c6820c6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74C8FA5-3683-4B6E-A9D4-D49B0E6E21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c0254a-8494-43ea-8baf-4c826c6820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Wypadki drogowe</vt:lpstr>
      <vt:lpstr>Pojazdy oraz wsk. motoryzacji</vt:lpstr>
      <vt:lpstr>Ruch rowerowy</vt:lpstr>
      <vt:lpstr>'Pojazdy oraz wsk. motoryzacji'!Obszar_wydruku</vt:lpstr>
      <vt:lpstr>'Ruch rowerowy'!Obszar_wydruku</vt:lpstr>
      <vt:lpstr>'Wypadki drogowe'!Obszar_wydruku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04.1. Wypadki drogowe, sprawcy, przyczyny oraz ofiary wypadków</dc:title>
  <dc:subject/>
  <dc:creator>RBiASG, WPG, UMG</dc:creator>
  <cp:keywords/>
  <dc:description/>
  <cp:lastModifiedBy>Gajda-Kutowińska Dorota</cp:lastModifiedBy>
  <cp:revision/>
  <dcterms:created xsi:type="dcterms:W3CDTF">2007-01-05T13:21:26Z</dcterms:created>
  <dcterms:modified xsi:type="dcterms:W3CDTF">2023-06-01T09:51:16Z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0x010100F74D57D90B215C4D817AF12026DEA6D4</vt:lpwstr>
  </property>
</Properties>
</file>